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60" documentId="120_S{2AC9BD13-BADA-5192-A53E-5A8FF88502F6}" xr6:coauthVersionLast="47" xr6:coauthVersionMax="47" xr10:uidLastSave="{18F16431-A7AE-43BE-8534-66AB1339292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B8" i="5"/>
  <c r="B7"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8" i="5"/>
  <c r="L8" i="5"/>
  <c r="B9" i="5"/>
  <c r="G9" i="5"/>
  <c r="L9" i="5"/>
  <c r="B10" i="5"/>
  <c r="G10" i="5"/>
  <c r="L10" i="5"/>
  <c r="B11" i="5"/>
  <c r="G11" i="5"/>
  <c r="L11" i="5"/>
  <c r="G12" i="5"/>
  <c r="L12" i="5"/>
  <c r="G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<sst xmlns="http://schemas.openxmlformats.org/spreadsheetml/2006/main" count="181531" uniqueCount="39143">
  <si>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</si>
  <si>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</si>
  <si>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</si>
  <si>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</si>
  <si>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</si>
  <si>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</si>
  <si>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</si>
  <si>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</si>
  <si>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</si>
  <si>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</si>
  <si>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</si>
  <si>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</si>
  <si>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</si>
  <si>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</si>
  <si>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</si>
  <si>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</si>
  <si>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</si>
  <si>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</si>
  <si>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</si>
  <si>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</si>
  <si>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</si>
  <si>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</si>
  <si>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</si>
  <si>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</si>
  <si>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</si>
  <si>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</si>
  <si>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</si>
  <si>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</si>
  <si>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</si>
  <si>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</si>
  <si>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</si>
  <si>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</si>
  <si>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</si>
  <si>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</si>
  <si>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</si>
  <si>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</si>
  <si>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</si>
  <si>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</si>
  <si>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</si>
  <si>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</si>
  <si>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</si>
  <si>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</si>
  <si>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</si>
  <si>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</si>
  <si>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</si>
  <si>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</si>
  <si>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</si>
  <si>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</si>
  <si>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</si>
  <si>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</si>
  <si>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</si>
  <si>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</si>
  <si>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</si>
  <si>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</si>
  <si>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</si>
  <si>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</si>
  <si>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</si>
  <si>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</si>
  <si>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</si>
  <si>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</si>
  <si>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</si>
  <si>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</si>
  <si>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</si>
  <si>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</si>
  <si>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</si>
  <si>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</si>
  <si>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</si>
  <si>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</si>
  <si>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</si>
  <si>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</si>
  <si>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</si>
  <si>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</si>
  <si>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</si>
  <si>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</si>
  <si>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</si>
  <si>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</si>
  <si>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</si>
  <si>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</si>
  <si>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</si>
  <si>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</si>
  <si>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</si>
  <si>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</si>
  <si>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</si>
  <si>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</si>
  <si>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</si>
  <si>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</si>
  <si>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</si>
  <si>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</si>
  <si>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</si>
  <si>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</si>
  <si>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</si>
  <si>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</si>
  <si>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</si>
  <si>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</si>
  <si>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</si>
  <si>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</si>
  <si>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</si>
  <si>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</si>
  <si>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</si>
  <si>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</si>
  <si>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</si>
  <si>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</si>
  <si>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</si>
  <si>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</si>
  <si>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</si>
  <si>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</si>
  <si>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</si>
  <si>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</si>
  <si>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</si>
  <si>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</si>
  <si>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</si>
  <si>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</si>
  <si>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</si>
  <si>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</si>
  <si>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</si>
  <si>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</si>
  <si>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</si>
  <si>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</si>
  <si>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</si>
  <si>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</si>
  <si>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</si>
  <si>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</si>
  <si>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</si>
  <si>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</si>
  <si>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</si>
  <si>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</si>
  <si>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</si>
  <si>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</si>
  <si>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</si>
  <si>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</si>
  <si>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</si>
  <si>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</si>
  <si>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</si>
  <si>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</si>
  <si>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</si>
  <si>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</si>
  <si>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</si>
  <si>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</si>
  <si>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</si>
  <si>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</si>
  <si>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</si>
  <si>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</si>
  <si>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</si>
  <si>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</si>
  <si>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</si>
  <si>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</si>
  <si>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</si>
  <si>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</si>
  <si>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</si>
  <si>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</si>
  <si>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</si>
  <si>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</si>
  <si>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</si>
  <si>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</si>
  <si>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</si>
  <si>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</si>
  <si>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</si>
  <si>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</si>
  <si>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</si>
  <si>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</si>
  <si>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</si>
  <si>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</si>
  <si>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</si>
  <si>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</si>
  <si>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</si>
  <si>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</si>
  <si>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</si>
  <si>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</si>
  <si>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</si>
  <si>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</si>
  <si>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</si>
  <si>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</si>
  <si>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</si>
  <si>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</si>
  <si>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</si>
  <si>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</si>
  <si>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</si>
  <si>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</si>
  <si>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</si>
  <si>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</si>
  <si>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</si>
  <si>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</si>
  <si>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</si>
  <si>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</si>
  <si>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</si>
  <si>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</si>
  <si>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</si>
  <si>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</si>
  <si>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</si>
  <si>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</si>
  <si>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</si>
  <si>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</si>
  <si>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</si>
  <si>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</si>
  <si>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</si>
  <si>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</si>
  <si>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</si>
  <si>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</si>
  <si>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</si>
  <si>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</si>
  <si>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</si>
  <si>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</si>
  <si>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</si>
  <si>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</si>
  <si>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</si>
  <si>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</si>
  <si>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</si>
  <si>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</si>
  <si>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</si>
  <si>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</si>
  <si>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</si>
  <si>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</si>
  <si>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</si>
  <si>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</si>
  <si>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</si>
  <si>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</si>
  <si>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</si>
  <si>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</si>
  <si>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</si>
  <si>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</si>
  <si>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</si>
  <si>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</si>
  <si>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</si>
  <si>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</si>
  <si>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</si>
  <si>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</si>
  <si>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</si>
  <si>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</si>
  <si>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</si>
  <si>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</si>
  <si>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</si>
  <si>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</si>
  <si>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</si>
  <si>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</si>
  <si>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</si>
  <si>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</si>
  <si>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</si>
  <si>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</si>
  <si>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</si>
  <si>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</si>
  <si>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</si>
  <si>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</si>
  <si>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</si>
  <si>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</si>
  <si>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</si>
  <si>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</si>
  <si>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</si>
  <si>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</si>
  <si>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</si>
  <si>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</si>
  <si>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</si>
  <si>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</si>
  <si>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</si>
  <si>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</si>
  <si>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</si>
  <si>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</si>
  <si>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</si>
  <si>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</si>
  <si>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</si>
  <si>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</si>
  <si>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</si>
  <si>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</si>
  <si>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</si>
  <si>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</si>
  <si>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</si>
  <si>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</si>
  <si>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</si>
  <si>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</si>
  <si>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</si>
  <si>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</si>
  <si>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</si>
  <si>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</si>
  <si>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</si>
  <si>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</si>
  <si>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</si>
  <si>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</si>
  <si>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</si>
  <si>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</si>
  <si>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</si>
  <si>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</si>
  <si>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</si>
  <si>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</si>
  <si>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</si>
  <si>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</si>
  <si>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</si>
  <si>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</si>
  <si>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</si>
  <si>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</si>
  <si>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</si>
  <si>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</si>
  <si>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</si>
  <si>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</si>
  <si>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</si>
  <si>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</si>
  <si>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</si>
  <si>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</si>
  <si>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</si>
  <si>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</si>
  <si>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</si>
  <si>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</si>
  <si>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</si>
  <si>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</si>
  <si>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</si>
  <si>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</si>
  <si>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</si>
  <si>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</si>
  <si>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</si>
  <si>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</si>
  <si>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</si>
  <si>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</si>
  <si>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</si>
  <si>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</si>
  <si>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</si>
  <si>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</si>
  <si>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</si>
  <si>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</si>
  <si>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</si>
  <si>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</si>
  <si>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</si>
  <si>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</si>
  <si>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</si>
  <si>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</si>
  <si>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</si>
  <si>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</si>
  <si>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</si>
  <si>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</si>
  <si>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</si>
  <si>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</si>
  <si>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</si>
  <si>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</si>
  <si>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</si>
  <si>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</si>
  <si>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</si>
  <si>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</si>
  <si>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</si>
  <si>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</si>
  <si>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</si>
  <si>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</si>
  <si>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</si>
  <si>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</si>
  <si>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</si>
  <si>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</si>
  <si>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</si>
  <si>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</si>
  <si>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</si>
  <si>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</si>
  <si>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</si>
  <si>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</si>
  <si>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</si>
  <si>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</si>
  <si>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</si>
  <si>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</si>
  <si>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</si>
  <si>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</si>
  <si>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</si>
  <si>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</si>
  <si>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</si>
  <si>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</si>
  <si>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</si>
  <si>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</si>
  <si>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</si>
  <si>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</si>
  <si>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</si>
  <si>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</si>
  <si>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</si>
  <si>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</si>
  <si>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</si>
  <si>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</si>
  <si>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</si>
  <si>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</si>
  <si>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</si>
  <si>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</si>
  <si>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</si>
  <si>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</si>
  <si>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</si>
  <si>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</si>
  <si>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</si>
  <si>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</si>
  <si>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</si>
  <si>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</si>
  <si>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</si>
  <si>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</si>
  <si>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</si>
  <si>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</si>
  <si>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</si>
  <si>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</si>
  <si>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</si>
  <si>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</si>
  <si>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</si>
  <si>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</si>
  <si>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</si>
  <si>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</si>
  <si>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</si>
  <si>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</si>
  <si>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</si>
  <si>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</si>
  <si>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</si>
  <si>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</si>
  <si>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</si>
  <si>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</si>
  <si>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</si>
  <si>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</si>
  <si>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</si>
  <si>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</si>
  <si>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</si>
  <si>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</si>
  <si>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</si>
  <si>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</si>
  <si>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</si>
  <si>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</si>
  <si>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</si>
  <si>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</si>
  <si>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</si>
  <si>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</si>
  <si>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</si>
  <si>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</si>
  <si>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</si>
  <si>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</si>
  <si>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</si>
  <si>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</si>
  <si>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</si>
  <si>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</si>
  <si>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</si>
  <si>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</si>
  <si>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</si>
  <si>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</si>
  <si>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</si>
  <si>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</si>
  <si>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</si>
  <si>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</si>
  <si>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</si>
  <si>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</si>
  <si>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</si>
  <si>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</si>
  <si>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</si>
  <si>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</si>
  <si>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</si>
  <si>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</si>
  <si>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</si>
  <si>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</si>
  <si>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</si>
  <si>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</si>
  <si>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</si>
  <si>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</si>
  <si>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</si>
  <si>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</si>
  <si>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</si>
  <si>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</si>
  <si>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</si>
  <si>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</si>
  <si>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</si>
  <si>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</si>
  <si>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</si>
  <si>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</si>
  <si>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</si>
  <si>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</si>
  <si>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</si>
  <si>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</si>
  <si>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</si>
  <si>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</si>
  <si>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</si>
  <si>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</si>
  <si>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</si>
  <si>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</si>
  <si>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</si>
  <si>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</si>
  <si>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</si>
  <si>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</si>
  <si>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</si>
  <si>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</si>
  <si>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</si>
  <si>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</si>
  <si>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</si>
  <si>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</si>
  <si>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</si>
  <si>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</si>
  <si>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</si>
  <si>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</si>
  <si>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</si>
  <si>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</si>
  <si>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</si>
  <si>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</si>
  <si>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</si>
  <si>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</si>
  <si>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</si>
  <si>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</si>
  <si>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</si>
  <si>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</si>
  <si>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</si>
  <si>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</si>
  <si>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</si>
  <si>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</si>
  <si>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</si>
  <si>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</si>
  <si>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</si>
  <si>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</si>
  <si>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</si>
  <si>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</si>
  <si>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</si>
  <si>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</si>
  <si>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</si>
  <si>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</si>
  <si>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</si>
  <si>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</si>
  <si>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</si>
  <si>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</si>
  <si>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</si>
  <si>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</si>
  <si>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</si>
  <si>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</si>
  <si>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</si>
  <si>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</si>
  <si>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</si>
  <si>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</si>
  <si>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</si>
  <si>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</si>
  <si>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</si>
  <si>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</si>
  <si>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</si>
  <si>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</si>
  <si>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</si>
  <si>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</si>
  <si>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</si>
  <si>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</si>
  <si>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</si>
  <si>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</si>
  <si>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</si>
  <si>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</si>
  <si>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</si>
  <si>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</si>
  <si>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</si>
  <si>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</si>
  <si>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</si>
  <si>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</si>
  <si>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</si>
  <si>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</si>
  <si>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</si>
  <si>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</si>
  <si>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</si>
  <si>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</si>
  <si>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</si>
  <si>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</si>
  <si>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</si>
  <si>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</si>
  <si>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</si>
  <si>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</si>
  <si>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</si>
  <si>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</si>
  <si>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</si>
  <si>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</si>
  <si>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</si>
  <si>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</si>
  <si>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</si>
  <si>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</si>
  <si>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</si>
  <si>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</si>
  <si>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</si>
  <si>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</si>
  <si>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</si>
  <si>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</si>
  <si>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</si>
  <si>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</si>
  <si>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</si>
  <si>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</si>
  <si>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</si>
  <si>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</si>
  <si>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</si>
  <si>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</si>
  <si>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</si>
  <si>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</si>
  <si>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</si>
  <si>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</si>
  <si>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</si>
  <si>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</si>
  <si>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</si>
  <si>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</si>
  <si>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</si>
  <si>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</si>
  <si>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</si>
  <si>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</si>
  <si>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</si>
  <si>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</si>
  <si>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</si>
  <si>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</si>
  <si>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</si>
  <si>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</si>
  <si>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</si>
  <si>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</si>
  <si>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</si>
  <si>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</si>
  <si>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</si>
  <si>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</si>
  <si>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</si>
  <si>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</si>
  <si>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</si>
  <si>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</si>
  <si>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</si>
  <si>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</si>
  <si>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</si>
  <si>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</si>
  <si>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</si>
  <si>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</si>
  <si>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</si>
  <si>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</si>
  <si>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</si>
  <si>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</si>
  <si>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</si>
  <si>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</si>
  <si>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</si>
  <si>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</si>
  <si>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</si>
  <si>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</si>
  <si>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</si>
  <si>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</si>
  <si>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</si>
  <si>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</si>
  <si>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</si>
  <si>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</si>
  <si>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</si>
  <si>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</si>
  <si>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</si>
  <si>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</si>
  <si>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</si>
  <si>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</si>
  <si>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</si>
  <si>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</si>
  <si>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</si>
  <si>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</si>
  <si>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</si>
  <si>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</si>
  <si>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</si>
  <si>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</si>
  <si>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</si>
  <si>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</si>
  <si>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</si>
  <si>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</si>
  <si>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</si>
  <si>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</si>
  <si>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</si>
  <si>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</si>
  <si>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</si>
  <si>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</si>
  <si>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</si>
  <si>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</si>
  <si>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</si>
  <si>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</si>
  <si>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</si>
  <si>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</si>
  <si>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</si>
  <si>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</si>
  <si>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</si>
  <si>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</si>
  <si>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</si>
  <si>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</si>
  <si>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</si>
  <si>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</si>
  <si>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</si>
  <si>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</si>
  <si>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</si>
  <si>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</si>
  <si>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</si>
  <si>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</si>
  <si>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</si>
  <si>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</si>
  <si>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</si>
  <si>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</si>
  <si>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</si>
  <si>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</si>
  <si>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</si>
  <si>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</si>
  <si>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</si>
  <si>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</si>
  <si>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</si>
  <si>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</si>
  <si>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</si>
  <si>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</si>
  <si>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</si>
  <si>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</si>
  <si>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</si>
  <si>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</si>
  <si>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</si>
  <si>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</si>
  <si>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</si>
  <si>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</si>
  <si>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</si>
  <si>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</si>
  <si>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</si>
  <si>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</si>
  <si>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</si>
  <si>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</si>
  <si>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</si>
  <si>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</si>
  <si>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</si>
  <si>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</si>
  <si>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</si>
  <si>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</si>
  <si>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</si>
  <si>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</si>
  <si>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</si>
  <si>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</si>
  <si>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</si>
  <si>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</si>
  <si>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</si>
  <si>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</si>
  <si>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</si>
  <si>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</si>
  <si>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</si>
  <si>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</si>
  <si>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</si>
  <si>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</si>
  <si>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</si>
  <si>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</si>
  <si>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</si>
  <si>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</si>
  <si>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</si>
  <si>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</si>
  <si>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</si>
  <si>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</si>
  <si>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</si>
  <si>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</si>
  <si>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</si>
  <si>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</si>
  <si>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</si>
  <si>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</si>
  <si>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</si>
  <si>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</si>
  <si>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</si>
  <si>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</si>
  <si>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</si>
  <si>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</si>
  <si>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</si>
  <si>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</si>
  <si>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</si>
  <si>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</si>
  <si>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</si>
  <si>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</si>
  <si>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</si>
  <si>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</si>
  <si>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</si>
  <si>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</si>
  <si>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</si>
  <si>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</si>
  <si>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</si>
  <si>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</si>
  <si>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</si>
  <si>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</si>
  <si>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</si>
  <si>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</si>
  <si>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</si>
  <si>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</si>
  <si>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</si>
  <si>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</si>
  <si>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</si>
  <si>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</si>
  <si>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</si>
  <si>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</si>
  <si>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</si>
  <si>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</si>
  <si>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</si>
  <si>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</si>
  <si>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</si>
  <si>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</si>
  <si>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</si>
  <si>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</si>
  <si>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</si>
  <si>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</si>
  <si>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</si>
  <si>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</si>
  <si>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</si>
  <si>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</si>
  <si>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</si>
  <si>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</si>
  <si>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</si>
  <si>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</si>
  <si>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</si>
  <si>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</si>
  <si>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</si>
  <si>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</si>
  <si>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</si>
  <si>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</si>
  <si>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</si>
  <si>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</si>
  <si>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</si>
  <si>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</si>
  <si>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</si>
  <si>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</si>
  <si>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</si>
  <si>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</si>
  <si>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</si>
  <si>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</si>
  <si>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</si>
  <si>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</si>
  <si>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</si>
  <si>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</si>
  <si>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</si>
  <si>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</si>
  <si>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</si>
  <si>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</si>
  <si>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</si>
  <si>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</si>
  <si>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</si>
  <si>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</si>
  <si>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</si>
  <si>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</si>
  <si>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</si>
  <si>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</si>
  <si>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</si>
  <si>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</si>
  <si>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</si>
  <si>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</si>
  <si>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</si>
  <si>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</si>
  <si>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</si>
  <si>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</si>
  <si>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</si>
  <si>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</si>
  <si>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</si>
  <si>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</si>
  <si>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</si>
  <si>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</si>
  <si>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</si>
  <si>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</si>
  <si>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</si>
  <si>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</si>
  <si>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</si>
  <si>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</si>
  <si>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</si>
  <si>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</si>
  <si>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</si>
  <si>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</si>
  <si>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</si>
  <si>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</si>
  <si>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</si>
  <si>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</si>
  <si>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</si>
  <si>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</si>
  <si>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</si>
  <si>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</si>
  <si>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</si>
  <si>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</si>
  <si>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</si>
  <si>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</si>
  <si>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</si>
  <si>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</si>
  <si>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</si>
  <si>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</si>
  <si>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</si>
  <si>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</si>
  <si>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</si>
  <si>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</si>
  <si>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</si>
  <si>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</si>
  <si>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</si>
  <si>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</si>
  <si>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</si>
  <si>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</si>
  <si>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</si>
  <si>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</si>
  <si>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</si>
  <si>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</si>
  <si>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</si>
  <si>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</si>
  <si>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</si>
  <si>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</si>
  <si>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</si>
  <si>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</si>
  <si>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</si>
  <si>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</si>
  <si>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</si>
  <si>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</si>
  <si>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</si>
  <si>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</si>
  <si>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</si>
  <si>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</si>
  <si>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</si>
  <si>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</si>
  <si>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</si>
  <si>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</si>
  <si>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</si>
  <si>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</si>
  <si>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</si>
  <si>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</si>
  <si>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</si>
  <si>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</si>
  <si>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</si>
  <si>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</si>
  <si>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</si>
  <si>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</si>
  <si>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</si>
  <si>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</si>
  <si>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</si>
  <si>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</si>
  <si>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</si>
  <si>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</si>
  <si>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</si>
  <si>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</si>
  <si>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</si>
  <si>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</si>
  <si>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</si>
  <si>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</si>
  <si>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</si>
  <si>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</si>
  <si>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</si>
  <si>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</si>
  <si>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</si>
  <si>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</si>
  <si>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</si>
  <si>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</si>
  <si>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</si>
  <si>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</si>
  <si>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</si>
  <si>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</si>
  <si>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</si>
  <si>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</si>
  <si>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</si>
  <si>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</si>
  <si>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</si>
  <si>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</si>
  <si>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</si>
  <si>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</si>
  <si>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</si>
  <si>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</si>
  <si>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</si>
  <si>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</si>
  <si>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</si>
  <si>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</si>
  <si>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</si>
  <si>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</si>
  <si>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</si>
  <si>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</si>
  <si>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</si>
  <si>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</si>
  <si>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</si>
  <si>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</si>
  <si>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</si>
  <si>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</si>
  <si>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</si>
  <si>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</si>
  <si>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</si>
  <si>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</si>
  <si>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</si>
  <si>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</si>
  <si>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</si>
  <si>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</si>
  <si>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</si>
  <si>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</si>
  <si>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</si>
  <si>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</si>
  <si>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</si>
  <si>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</si>
  <si>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</si>
  <si>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</si>
  <si>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</si>
  <si>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</si>
  <si>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</si>
  <si>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</si>
  <si>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</si>
  <si>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</si>
  <si>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</si>
  <si>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</si>
  <si>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</si>
  <si>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</si>
  <si>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</si>
  <si>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</si>
  <si>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</si>
  <si>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</si>
  <si>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</si>
  <si>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</si>
  <si>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</si>
  <si>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</si>
  <si>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</si>
  <si>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</si>
  <si>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</si>
  <si>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</si>
  <si>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</si>
  <si>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</si>
  <si>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</si>
  <si>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</si>
  <si>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</si>
  <si>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</si>
  <si>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</si>
  <si>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</si>
  <si>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</si>
  <si>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</si>
  <si>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</si>
  <si>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</si>
  <si>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</si>
  <si>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</si>
  <si>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</si>
  <si>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</si>
  <si>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</si>
  <si>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</si>
  <si>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</si>
  <si>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</si>
  <si>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</si>
  <si>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</si>
  <si>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</si>
  <si>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</si>
  <si>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</si>
  <si>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</si>
  <si>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</si>
  <si>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</si>
  <si>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</si>
  <si>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</si>
  <si>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</si>
  <si>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</si>
  <si>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</si>
  <si>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</si>
  <si>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</si>
  <si>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</si>
  <si>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</si>
  <si>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</si>
  <si>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</si>
  <si>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</si>
  <si>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</si>
  <si>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</si>
  <si>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</si>
  <si>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</si>
  <si>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</si>
  <si>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</si>
  <si>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</si>
  <si>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</si>
  <si>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</si>
  <si>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</si>
  <si>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</si>
  <si>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</si>
  <si>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</si>
  <si>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</si>
  <si>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</si>
  <si>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</si>
  <si>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</si>
  <si>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</si>
  <si>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</si>
  <si>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</si>
  <si>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</si>
  <si>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</si>
  <si>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</si>
  <si>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</si>
  <si>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</si>
  <si>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</si>
  <si>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</si>
  <si>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</si>
  <si>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</si>
  <si>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</si>
  <si>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</si>
  <si>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</si>
  <si>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</si>
  <si>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</si>
  <si>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</si>
  <si>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</si>
  <si>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</si>
  <si>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</si>
  <si>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</si>
  <si>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</si>
  <si>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</si>
  <si>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</si>
  <si>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</si>
  <si>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</si>
  <si>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</si>
  <si>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</si>
  <si>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</si>
  <si>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</si>
  <si>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</si>
  <si>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</si>
  <si>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</si>
  <si>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</si>
  <si>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</si>
  <si>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</si>
  <si>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</si>
  <si>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</si>
  <si>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</si>
  <si>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</si>
  <si>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</si>
  <si>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</si>
  <si>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</si>
  <si>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</si>
  <si>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</si>
  <si>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</si>
  <si>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</si>
  <si>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</si>
  <si>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</si>
  <si>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</si>
  <si>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</si>
  <si>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</si>
  <si>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</si>
  <si>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</si>
  <si>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</si>
  <si>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</si>
  <si>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</si>
  <si>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</si>
  <si>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</si>
  <si>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</si>
  <si>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</si>
  <si>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</si>
  <si>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</si>
  <si>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</si>
  <si>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</si>
  <si>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</si>
  <si>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</si>
  <si>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</si>
  <si>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</si>
  <si>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</si>
  <si>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</si>
  <si>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</si>
  <si>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</si>
  <si>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</si>
  <si>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</si>
  <si>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</si>
  <si>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</si>
  <si>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</si>
  <si>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</si>
  <si>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</si>
  <si>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</si>
  <si>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</si>
  <si>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</si>
  <si>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</si>
  <si>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</si>
  <si>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</si>
  <si>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</si>
  <si>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</si>
  <si>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</si>
  <si>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</si>
  <si>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</si>
  <si>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</si>
  <si>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</si>
  <si>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</si>
  <si>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</si>
  <si>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</si>
  <si>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</si>
  <si>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</si>
  <si>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</si>
  <si>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</si>
  <si>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</si>
  <si>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</si>
  <si>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</si>
  <si>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</si>
  <si>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</si>
  <si>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</si>
  <si>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</si>
  <si>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</si>
  <si>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</si>
  <si>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</si>
  <si>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</si>
  <si>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</si>
  <si>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</si>
  <si>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</si>
  <si>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</si>
  <si>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</si>
  <si>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</si>
  <si>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</si>
  <si>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</si>
  <si>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</si>
  <si>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</si>
  <si>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</si>
  <si>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</si>
  <si>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</si>
  <si>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</si>
  <si>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</si>
  <si>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</si>
  <si>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</si>
  <si>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</si>
  <si>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</si>
  <si>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</si>
  <si>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</si>
  <si>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</si>
  <si>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</si>
  <si>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</si>
  <si>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</si>
  <si>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</si>
  <si>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</si>
  <si>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</si>
  <si>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</si>
  <si>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</si>
  <si>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</si>
  <si>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</si>
  <si>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</si>
  <si>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</si>
  <si>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</si>
  <si>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</si>
  <si>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</si>
  <si>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</si>
  <si>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</si>
  <si>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</si>
  <si>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</si>
  <si>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</si>
  <si>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</si>
  <si>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</si>
  <si>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</si>
  <si>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</si>
  <si>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</si>
  <si>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</si>
  <si>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</si>
  <si>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</si>
  <si>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</si>
  <si>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</si>
  <si>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</si>
  <si>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</si>
  <si>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</si>
  <si>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</si>
  <si>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</si>
  <si>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</si>
  <si>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</si>
  <si>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</si>
  <si>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</si>
  <si>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</si>
  <si>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</si>
  <si>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</si>
  <si>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</si>
  <si>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</si>
  <si>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</si>
  <si>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</si>
  <si>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</si>
  <si>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</si>
  <si>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</si>
  <si>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</si>
  <si>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</si>
  <si>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</si>
  <si>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</si>
  <si>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</si>
  <si>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</si>
  <si>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</si>
  <si>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</si>
  <si>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</si>
  <si>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</si>
  <si>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</si>
  <si>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</si>
  <si>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</si>
  <si>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</si>
  <si>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</si>
  <si>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</si>
  <si>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</si>
  <si>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</si>
  <si>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</si>
  <si>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</si>
  <si>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</si>
  <si>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</si>
  <si>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</si>
  <si>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</si>
  <si>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</si>
  <si>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</si>
  <si>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</si>
  <si>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</si>
  <si>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</si>
  <si>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</si>
  <si>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</si>
  <si>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</si>
  <si>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</si>
  <si>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</si>
  <si>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</si>
  <si>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</si>
  <si>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</si>
  <si>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</si>
  <si>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</si>
  <si>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</si>
  <si>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</si>
  <si>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</si>
  <si>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</si>
  <si>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</si>
  <si>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</si>
  <si>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</si>
  <si>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</si>
  <si>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</si>
  <si>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</si>
  <si>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</si>
  <si>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</si>
  <si>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</si>
  <si>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</si>
  <si>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</si>
  <si>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</si>
  <si>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</si>
  <si>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</si>
  <si>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</si>
  <si>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</si>
  <si>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</si>
  <si>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</si>
  <si>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</si>
  <si>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</si>
  <si>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</si>
  <si>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</si>
  <si>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</si>
  <si>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</si>
  <si>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</si>
  <si>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</si>
  <si>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</si>
  <si>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</si>
  <si>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</si>
  <si>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</si>
  <si>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</si>
  <si>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</si>
  <si>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</si>
  <si>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</si>
  <si>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</si>
  <si>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</si>
  <si>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</si>
  <si>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</si>
  <si>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</si>
  <si>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</si>
  <si>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</si>
  <si>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</si>
  <si>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</si>
  <si>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</si>
  <si>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</si>
  <si>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</si>
  <si>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</si>
  <si>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</si>
  <si>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</si>
  <si>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</si>
  <si>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</si>
  <si>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</si>
  <si>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</si>
  <si>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</si>
  <si>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</si>
  <si>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</si>
  <si>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</si>
  <si>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</si>
  <si>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</si>
  <si>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</si>
  <si>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</si>
  <si>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</si>
  <si>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</si>
  <si>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</si>
  <si>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</si>
  <si>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</si>
  <si>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</si>
  <si>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</si>
  <si>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</si>
  <si>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</si>
  <si>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</si>
  <si>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</si>
  <si>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</si>
  <si>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</si>
  <si>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</si>
  <si>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</si>
  <si>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</si>
  <si>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</si>
  <si>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</si>
  <si>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</si>
  <si>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</si>
  <si>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</si>
  <si>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</si>
  <si>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</si>
  <si>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</si>
  <si>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</si>
  <si>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</si>
  <si>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</si>
  <si>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</si>
  <si>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</si>
  <si>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</si>
  <si>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</si>
  <si>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</si>
  <si>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</si>
  <si>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</si>
  <si>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</si>
  <si>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</si>
  <si>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</si>
  <si>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</si>
  <si>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</si>
  <si>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</si>
  <si>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</si>
  <si>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</si>
  <si>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</si>
  <si>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</si>
  <si>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</si>
  <si>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</si>
  <si>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</si>
  <si>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</si>
  <si>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</si>
  <si>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</si>
  <si>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</si>
  <si>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</si>
  <si>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</si>
  <si>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</si>
  <si>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</si>
  <si>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</si>
  <si>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</si>
  <si>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</si>
  <si>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</si>
  <si>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</si>
  <si>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</si>
  <si>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</si>
  <si>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</si>
  <si>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</si>
  <si>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</si>
  <si>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</si>
  <si>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</si>
  <si>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</si>
  <si>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</si>
  <si>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</si>
  <si>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</si>
  <si>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</si>
  <si>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</si>
  <si>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</si>
  <si>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</si>
  <si>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</si>
  <si>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</si>
  <si>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</si>
  <si>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</si>
  <si>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</si>
  <si>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</si>
  <si>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</si>
  <si>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</si>
  <si>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</si>
  <si>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</si>
  <si>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</si>
  <si>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</si>
  <si>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</si>
  <si>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</si>
  <si>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</si>
  <si>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</si>
  <si>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</si>
  <si>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</si>
  <si>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</si>
  <si>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</si>
  <si>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</si>
  <si>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</si>
  <si>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</si>
  <si>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</si>
  <si>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</si>
  <si>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</si>
  <si>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</si>
  <si>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</si>
  <si>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</si>
  <si>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</si>
  <si>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</si>
  <si>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</si>
  <si>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</si>
  <si>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</si>
  <si>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</si>
  <si>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</si>
  <si>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</si>
  <si>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</si>
  <si>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</si>
  <si>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</si>
  <si>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</si>
  <si>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</si>
  <si>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</si>
  <si>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</si>
  <si>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</si>
  <si>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</si>
  <si>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</si>
  <si>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</si>
  <si>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</si>
  <si>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</si>
  <si>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</si>
  <si>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</si>
  <si>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</si>
  <si>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</si>
  <si>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</si>
  <si>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</si>
  <si>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</si>
  <si>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</si>
  <si>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</si>
  <si>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</si>
  <si>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</si>
  <si>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</si>
  <si>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</si>
  <si>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</si>
  <si>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</si>
  <si>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</si>
  <si>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</si>
  <si>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</si>
  <si>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</si>
  <si>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</si>
  <si>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</si>
  <si>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</si>
  <si>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</si>
  <si>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</si>
  <si>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</si>
  <si>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</si>
  <si>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</si>
  <si>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</si>
  <si>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</si>
  <si>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</si>
  <si>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</si>
  <si>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</si>
  <si>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</si>
  <si>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</si>
  <si>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</si>
  <si>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</si>
  <si>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</si>
  <si>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</si>
  <si>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</si>
  <si>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</si>
  <si>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</si>
  <si>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</si>
  <si>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</si>
  <si>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</si>
  <si>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</si>
  <si>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</si>
  <si>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</si>
  <si>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</si>
  <si>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</si>
  <si>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</si>
  <si>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</si>
  <si>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</si>
  <si>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</si>
  <si>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</si>
  <si>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</si>
  <si>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</si>
  <si>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</si>
  <si>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</si>
  <si>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</si>
  <si>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</si>
  <si>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</si>
  <si>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</si>
  <si>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</si>
  <si>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</si>
  <si>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</si>
  <si>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</si>
  <si>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</si>
  <si>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</si>
  <si>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</si>
  <si>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</si>
  <si>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</si>
  <si>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</si>
  <si>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</si>
  <si>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</si>
  <si>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</si>
  <si>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</si>
  <si>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</si>
  <si>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</si>
  <si>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</si>
  <si>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</si>
  <si>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</si>
  <si>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</si>
  <si>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</si>
  <si>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</si>
  <si>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</si>
  <si>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</si>
  <si>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</si>
  <si>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</si>
  <si>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</si>
  <si>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</si>
  <si>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</si>
  <si>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</si>
  <si>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</si>
  <si>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</si>
  <si>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</si>
  <si>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</si>
  <si>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</si>
  <si>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</si>
  <si>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</si>
  <si>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</si>
  <si>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</si>
  <si>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</si>
  <si>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</si>
  <si>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</si>
  <si>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</si>
  <si>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</si>
  <si>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</si>
  <si>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</si>
  <si>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</si>
  <si>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</si>
  <si>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</si>
  <si>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</si>
  <si>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</si>
  <si>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</si>
  <si>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</si>
  <si>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</si>
  <si>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</si>
  <si>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</si>
  <si>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</si>
  <si>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</si>
  <si>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</si>
  <si>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</si>
  <si>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</si>
  <si>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</si>
  <si>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</si>
  <si>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</si>
  <si>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</si>
  <si>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</si>
  <si>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</si>
  <si>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</si>
  <si>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</si>
  <si>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</si>
  <si>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</si>
  <si>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</si>
  <si>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</si>
  <si>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</si>
  <si>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</si>
  <si>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</si>
  <si>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</si>
  <si>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</si>
  <si>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</si>
  <si>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</si>
  <si>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</si>
  <si>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</si>
  <si>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</si>
  <si>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</si>
  <si>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</si>
  <si>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</si>
  <si>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</si>
  <si>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</si>
  <si>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</si>
  <si>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</si>
  <si>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</si>
  <si>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</si>
  <si>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</si>
  <si>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</si>
  <si>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</si>
  <si>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</si>
  <si>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</si>
  <si>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</si>
  <si>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</si>
  <si>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</si>
  <si>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</si>
  <si>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</si>
  <si>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</si>
  <si>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</si>
  <si>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</si>
  <si>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</si>
  <si>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</si>
  <si>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</si>
  <si>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</si>
  <si>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</si>
  <si>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</si>
  <si>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</si>
  <si>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</si>
  <si>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</si>
  <si>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</si>
  <si>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</si>
  <si>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</si>
  <si>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</si>
  <si>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</si>
  <si>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</si>
  <si>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</si>
  <si>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</si>
  <si>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</si>
  <si>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</si>
  <si>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</si>
  <si>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</si>
  <si>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</si>
  <si>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</si>
  <si>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</si>
  <si>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</si>
  <si>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</si>
  <si>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</si>
  <si>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</si>
  <si>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</si>
  <si>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</si>
  <si>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</si>
  <si>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</si>
  <si>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</si>
  <si>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</si>
  <si>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</si>
  <si>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</si>
  <si>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</si>
  <si>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</si>
  <si>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</si>
  <si>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</si>
  <si>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</si>
  <si>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</si>
  <si>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</si>
  <si>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</si>
  <si>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</si>
  <si>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</si>
  <si>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</si>
  <si>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</si>
  <si>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</si>
  <si>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</si>
  <si>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</si>
  <si>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</si>
  <si>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</si>
  <si>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</si>
  <si>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</si>
  <si>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</si>
  <si>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</si>
  <si>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</si>
  <si>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</si>
  <si>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</si>
  <si>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</si>
  <si>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</si>
  <si>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</si>
  <si>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</si>
  <si>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</si>
  <si>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</si>
  <si>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</si>
  <si>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</si>
  <si>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</si>
  <si>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</si>
  <si>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</si>
  <si>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</si>
  <si>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</si>
  <si>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</si>
  <si>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</si>
  <si>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</si>
  <si>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</si>
  <si>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</si>
  <si>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</si>
  <si>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</si>
  <si>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</si>
  <si>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</si>
  <si>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</si>
  <si>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</si>
  <si>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</si>
  <si>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</si>
  <si>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</si>
  <si>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</si>
  <si>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</si>
  <si>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</si>
  <si>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</si>
  <si>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</si>
  <si>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</si>
  <si>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</si>
  <si>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</si>
  <si>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</si>
  <si>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</si>
  <si>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</si>
  <si>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</si>
  <si>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</si>
  <si>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</si>
  <si>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</si>
  <si>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</si>
  <si>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</si>
  <si>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</si>
  <si>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</si>
  <si>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</si>
  <si>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</si>
  <si>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</si>
  <si>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</si>
  <si>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</si>
  <si>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</si>
  <si>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</si>
  <si>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</si>
  <si>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</si>
  <si>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</si>
  <si>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</si>
  <si>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</si>
  <si>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</si>
  <si>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</si>
  <si>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</si>
  <si>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</si>
  <si>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</si>
  <si>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</si>
  <si>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</si>
  <si>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</si>
  <si>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</si>
  <si>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</si>
  <si>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</si>
  <si>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</si>
  <si>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</si>
  <si>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</si>
  <si>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</si>
  <si>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</si>
  <si>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</si>
  <si>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</si>
  <si>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</si>
  <si>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</si>
  <si>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</si>
  <si>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</si>
  <si>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</si>
  <si>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</si>
  <si>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</si>
  <si>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</si>
  <si>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</si>
  <si>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</si>
  <si>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</si>
  <si>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</si>
  <si>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</si>
  <si>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</si>
  <si>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</si>
  <si>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</si>
  <si>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</si>
  <si>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</si>
  <si>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</si>
  <si>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</si>
  <si>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</si>
  <si>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</si>
  <si>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</si>
  <si>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</si>
  <si>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</si>
  <si>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</si>
  <si>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</si>
  <si>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</si>
  <si>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</si>
  <si>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</si>
  <si>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</si>
  <si>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</si>
  <si>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</si>
  <si>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</si>
  <si>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</si>
  <si>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</si>
  <si>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</si>
  <si>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</si>
  <si>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</si>
  <si>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</si>
  <si>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</si>
  <si>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</si>
  <si>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</si>
  <si>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</si>
  <si>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</si>
  <si>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</si>
  <si>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</si>
  <si>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</si>
  <si>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</si>
  <si>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</si>
  <si>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</si>
  <si>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</si>
  <si>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</si>
  <si>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</si>
  <si>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</si>
  <si>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</si>
  <si>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</si>
  <si>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</si>
  <si>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</si>
  <si>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</si>
  <si>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</si>
  <si>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</si>
  <si>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</si>
  <si>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</si>
  <si>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</si>
  <si>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</si>
  <si>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</si>
  <si>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</si>
  <si>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</si>
  <si>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</si>
  <si>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</si>
  <si>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</si>
  <si>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</si>
  <si>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</si>
  <si>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</si>
  <si>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</si>
  <si>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</si>
  <si>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</si>
  <si>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</si>
  <si>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</si>
  <si>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</si>
  <si>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</si>
  <si>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</si>
  <si>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</si>
  <si>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</si>
  <si>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</si>
  <si>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</si>
  <si>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</si>
  <si>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</si>
  <si>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</si>
  <si>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</si>
  <si>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</si>
  <si>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</si>
  <si>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</si>
  <si>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</si>
  <si>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</si>
  <si>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</si>
  <si>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</si>
  <si>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</si>
  <si>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</si>
  <si>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</si>
  <si>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</si>
  <si>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</si>
  <si>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</si>
  <si>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</si>
  <si>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</si>
  <si>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</si>
  <si>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</si>
  <si>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</si>
  <si>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</si>
  <si>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</si>
  <si>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</si>
  <si>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</si>
  <si>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</si>
  <si>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</si>
  <si>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</si>
  <si>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</si>
  <si>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</si>
  <si>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</si>
  <si>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</si>
  <si>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</si>
  <si>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</si>
  <si>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</si>
  <si>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</si>
  <si>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</si>
  <si>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</si>
  <si>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</si>
  <si>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</si>
  <si>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</si>
  <si>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</si>
  <si>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</si>
  <si>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</si>
  <si>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</si>
  <si>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</si>
  <si>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</si>
  <si>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</si>
  <si>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</si>
  <si>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</si>
  <si>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</si>
  <si>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</si>
  <si>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</si>
  <si>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</si>
  <si>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</si>
  <si>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</si>
  <si>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</si>
  <si>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</si>
  <si>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</si>
  <si>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</si>
  <si>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</si>
  <si>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</si>
  <si>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</si>
  <si>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</si>
  <si>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</si>
  <si>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</si>
  <si>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</si>
  <si>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</si>
  <si>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</si>
  <si>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</si>
  <si>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</si>
  <si>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</si>
  <si>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</si>
  <si>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</si>
  <si>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</si>
  <si>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</si>
  <si>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</si>
  <si>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</si>
  <si>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</si>
  <si>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</si>
  <si>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</si>
  <si>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</si>
  <si>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</si>
  <si>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</si>
  <si>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</si>
  <si>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</si>
  <si>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</si>
  <si>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</si>
  <si>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</si>
  <si>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</si>
  <si>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</si>
  <si>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</si>
  <si>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</si>
  <si>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</si>
  <si>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</si>
  <si>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</si>
  <si>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</si>
  <si>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</si>
  <si>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</si>
  <si>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</si>
  <si>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</si>
  <si>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</si>
  <si>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</si>
  <si>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</si>
  <si>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</si>
  <si>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</si>
  <si>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</si>
  <si>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</si>
  <si>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</si>
  <si>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</si>
  <si>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</si>
  <si>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</si>
  <si>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</si>
  <si>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</si>
  <si>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</si>
  <si>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</si>
  <si>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</si>
  <si>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</si>
  <si>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</si>
  <si>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</si>
  <si>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</si>
  <si>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</si>
  <si>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</si>
  <si>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</si>
  <si>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</si>
  <si>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</si>
  <si>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</si>
  <si>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</si>
  <si>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</si>
  <si>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</si>
  <si>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</si>
  <si>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</si>
  <si>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</si>
  <si>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</si>
  <si>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</si>
  <si>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</si>
  <si>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</si>
  <si>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</si>
  <si>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</si>
  <si>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</si>
  <si>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</si>
  <si>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</si>
  <si>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</si>
  <si>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</si>
  <si>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</si>
  <si>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</si>
  <si>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</si>
  <si>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</si>
  <si>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</si>
  <si>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</si>
  <si>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</si>
  <si>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</si>
  <si>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</si>
  <si>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</si>
  <si>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</si>
  <si>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</si>
  <si>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</si>
  <si>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</si>
  <si>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</si>
  <si>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</si>
  <si>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</si>
  <si>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</si>
  <si>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</si>
  <si>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</si>
  <si>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</si>
  <si>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</si>
  <si>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</si>
  <si>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</si>
  <si>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</si>
  <si>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</si>
  <si>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</si>
  <si>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</si>
  <si>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</si>
  <si>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</si>
  <si>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</si>
  <si>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</si>
  <si>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</si>
  <si>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</si>
  <si>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</si>
  <si>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</si>
  <si>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</si>
  <si>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</si>
  <si>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</si>
  <si>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</si>
  <si>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</si>
  <si>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</si>
  <si>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</si>
  <si>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</si>
  <si>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</si>
  <si>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</si>
  <si>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</si>
  <si>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</si>
  <si>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</si>
  <si>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</si>
  <si>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</si>
  <si>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</si>
  <si>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</si>
  <si>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</si>
  <si>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</si>
  <si>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</si>
  <si>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</si>
  <si>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</si>
  <si>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</si>
  <si>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</si>
  <si>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</si>
  <si>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</si>
  <si>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</si>
  <si>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</si>
  <si>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</si>
  <si>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</si>
  <si>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</si>
  <si>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</si>
  <si>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</si>
  <si>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</si>
  <si>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</si>
  <si>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</si>
  <si>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</si>
  <si>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</si>
  <si>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</si>
  <si>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</si>
  <si>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</si>
  <si>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</si>
  <si>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</si>
  <si>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</si>
  <si>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</si>
  <si>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</si>
  <si>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</si>
  <si>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</si>
  <si>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</si>
  <si>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</si>
  <si>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</si>
  <si>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</si>
  <si>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</si>
  <si>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</si>
  <si>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</si>
  <si>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</si>
  <si>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</si>
  <si>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</si>
  <si>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</si>
  <si>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</si>
  <si>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</si>
  <si>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</si>
  <si>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</si>
  <si>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</si>
  <si>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</si>
  <si>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</si>
  <si>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</si>
  <si>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</si>
  <si>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</si>
  <si>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</si>
  <si>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</si>
  <si>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</si>
  <si>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</si>
  <si>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</si>
  <si>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</si>
  <si>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</si>
  <si>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</si>
  <si>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</si>
  <si>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</si>
  <si>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</si>
  <si>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</si>
  <si>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</si>
  <si>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</si>
  <si>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</si>
  <si>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</si>
  <si>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</si>
  <si>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</si>
  <si>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</si>
  <si>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</si>
  <si>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</si>
  <si>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</si>
  <si>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</si>
  <si>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</si>
  <si>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</si>
  <si>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</si>
  <si>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</si>
  <si>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</si>
  <si>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</si>
  <si>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</si>
  <si>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</si>
  <si>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</si>
  <si>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</si>
  <si>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</si>
  <si>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</si>
  <si>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</si>
  <si>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</si>
  <si>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</si>
  <si>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</si>
  <si>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</si>
  <si>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</si>
  <si>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</si>
  <si>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</si>
  <si>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</si>
  <si>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</si>
  <si>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</si>
  <si>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</si>
  <si>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</si>
  <si>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</si>
  <si>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</si>
  <si>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</si>
  <si>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</si>
  <si>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</si>
  <si>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</si>
  <si>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</si>
  <si>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</si>
  <si>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</si>
  <si>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</si>
  <si>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</si>
  <si>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</si>
  <si>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</si>
  <si>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</si>
  <si>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</si>
  <si>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</si>
  <si>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</si>
  <si>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</si>
  <si>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</si>
  <si>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</si>
  <si>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</si>
  <si>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</si>
  <si>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</si>
  <si>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</si>
  <si>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</si>
  <si>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</si>
  <si>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</si>
  <si>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</si>
  <si>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</si>
  <si>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</si>
  <si>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</si>
  <si>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</si>
  <si>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</si>
  <si>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</si>
  <si>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</si>
  <si>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</si>
  <si>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</si>
  <si>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</si>
  <si>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</si>
  <si>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</si>
  <si>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</si>
  <si>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</si>
  <si>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</si>
  <si>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</si>
  <si>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</si>
  <si>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</si>
  <si>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</si>
  <si>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</si>
  <si>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</si>
  <si>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</si>
  <si>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</si>
  <si>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</si>
  <si>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</si>
  <si>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</si>
  <si>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</si>
  <si>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</si>
  <si>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</si>
  <si>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</si>
  <si>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</si>
  <si>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</si>
  <si>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</si>
  <si>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</si>
  <si>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</si>
  <si>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</si>
  <si>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</si>
  <si>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</si>
  <si>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</si>
  <si>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</si>
  <si>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</si>
  <si>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</si>
  <si>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</si>
  <si>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</si>
  <si>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</si>
  <si>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</si>
  <si>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</si>
  <si>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</si>
  <si>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</si>
  <si>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</si>
  <si>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</si>
  <si>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</si>
  <si>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</si>
  <si>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</si>
  <si>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</si>
  <si>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</si>
  <si>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</si>
  <si>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</si>
  <si>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</si>
  <si>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</si>
  <si>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</si>
  <si>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</si>
  <si>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</si>
  <si>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</si>
  <si>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</si>
  <si>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</si>
  <si>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</si>
  <si>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</si>
  <si>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</si>
  <si>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</si>
  <si>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</si>
  <si>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</si>
  <si>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</si>
  <si>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</si>
  <si>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</si>
  <si>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</si>
  <si>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</si>
  <si>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</si>
  <si>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</si>
  <si>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</si>
  <si>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</si>
  <si>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</si>
  <si>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</si>
  <si>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</si>
  <si>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</si>
  <si>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</si>
  <si>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</si>
  <si>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</si>
  <si>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</si>
  <si>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</si>
  <si>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</si>
  <si>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</si>
  <si>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</si>
  <si>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</si>
  <si>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</si>
  <si>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</si>
  <si>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</si>
  <si>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</si>
  <si>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</si>
  <si>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</si>
  <si>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</si>
  <si>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</si>
  <si>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</si>
  <si>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</si>
  <si>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</si>
  <si>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</si>
  <si>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</si>
  <si>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</si>
  <si>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</si>
  <si>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</si>
  <si>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</si>
  <si>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</si>
  <si>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</si>
  <si>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</si>
  <si>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</si>
  <si>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</si>
  <si>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</si>
  <si>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</si>
  <si>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</si>
  <si>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</si>
  <si>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</si>
  <si>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</si>
  <si>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</si>
  <si>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</si>
  <si>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</si>
  <si>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</si>
  <si>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</si>
  <si>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</si>
  <si>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</si>
  <si>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</si>
  <si>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</si>
  <si>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</si>
  <si>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</si>
  <si>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</si>
  <si>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</si>
  <si>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</si>
  <si>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</si>
  <si>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</si>
  <si>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</si>
  <si>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</si>
  <si>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</si>
  <si>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</si>
  <si>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</si>
  <si>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</si>
  <si>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</si>
  <si>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</si>
  <si>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</si>
  <si>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</si>
  <si>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</si>
  <si>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</si>
  <si>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</si>
  <si>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</si>
  <si>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</si>
  <si>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</si>
  <si>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</si>
  <si>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</si>
  <si>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</si>
  <si>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</si>
  <si>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</si>
  <si>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</si>
  <si>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</si>
  <si>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</si>
  <si>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</si>
  <si>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</si>
  <si>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</si>
  <si>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</si>
  <si>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</si>
  <si>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</si>
  <si>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</si>
  <si>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</si>
  <si>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</si>
  <si>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</si>
  <si>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</si>
  <si>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</si>
  <si>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</si>
  <si>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</si>
  <si>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</si>
  <si>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</si>
  <si>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</si>
  <si>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</si>
  <si>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</si>
  <si>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</si>
  <si>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</si>
  <si>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</si>
  <si>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</si>
  <si>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</si>
  <si>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</si>
  <si>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</si>
  <si>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</si>
  <si>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</si>
  <si>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</si>
  <si>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</si>
  <si>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</si>
  <si>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</si>
  <si>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</si>
  <si>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</si>
  <si>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</si>
  <si>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</si>
  <si>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</si>
  <si>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</si>
  <si>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</si>
  <si>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</si>
  <si>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</si>
  <si>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</si>
  <si>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</si>
  <si>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</si>
  <si>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</si>
  <si>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</si>
  <si>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</si>
  <si>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</si>
  <si>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</si>
  <si>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</si>
  <si>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</si>
  <si>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</si>
  <si>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</si>
  <si>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</si>
  <si>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</si>
  <si>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</si>
  <si>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</si>
  <si>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</si>
  <si>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</si>
  <si>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</si>
  <si>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</si>
  <si>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</si>
  <si>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</si>
  <si>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</si>
  <si>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</si>
  <si>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</si>
  <si>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</si>
  <si>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</si>
  <si>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</si>
  <si>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</si>
  <si>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</si>
  <si>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</si>
  <si>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</si>
  <si>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</si>
  <si>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</si>
  <si>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</si>
  <si>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</si>
  <si>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</si>
  <si>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</si>
  <si>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</si>
  <si>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</si>
  <si>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</si>
  <si>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</si>
  <si>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</si>
  <si>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</si>
  <si>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</si>
  <si>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</si>
  <si>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</si>
  <si>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</si>
  <si>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</si>
  <si>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</si>
  <si>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</si>
  <si>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</si>
  <si>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</si>
  <si>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</si>
  <si>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</si>
  <si>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</si>
  <si>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</si>
  <si>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</si>
  <si>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</si>
  <si>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</si>
  <si>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</si>
  <si>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</si>
  <si>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</si>
  <si>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</si>
  <si>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</si>
  <si>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</si>
  <si>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</si>
  <si>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</si>
  <si>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</si>
  <si>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</si>
  <si>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</si>
  <si>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</si>
  <si>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</si>
  <si>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</si>
  <si>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</si>
  <si>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</si>
  <si>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</si>
  <si>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</si>
  <si>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</si>
  <si>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</si>
  <si>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</si>
  <si>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</si>
  <si>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</si>
  <si>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</si>
  <si>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</si>
  <si>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</si>
  <si>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</si>
  <si>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</si>
  <si>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</si>
  <si>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</si>
  <si>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</si>
  <si>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</si>
  <si>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</si>
  <si>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</si>
  <si>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</si>
  <si>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</si>
  <si>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</si>
  <si>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</si>
  <si>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</si>
  <si>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</si>
  <si>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</si>
  <si>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</si>
  <si>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</si>
  <si>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</si>
  <si>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</si>
  <si>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</si>
  <si>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</si>
  <si>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</si>
  <si>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</si>
  <si>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</si>
  <si>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</si>
  <si>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</si>
  <si>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</si>
  <si>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</si>
  <si>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</si>
  <si>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</si>
  <si>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</si>
  <si>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</si>
  <si>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</si>
  <si>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</si>
  <si>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</si>
  <si>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</si>
  <si>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</si>
  <si>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</si>
  <si>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</si>
  <si>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</si>
  <si>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</si>
  <si>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</si>
  <si>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</si>
  <si>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</si>
  <si>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</si>
  <si>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</si>
  <si>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</si>
  <si>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</si>
  <si>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</si>
  <si>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</si>
  <si>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</si>
  <si>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</si>
  <si>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</si>
  <si>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</si>
  <si>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</si>
  <si>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</si>
  <si>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</si>
  <si>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</si>
  <si>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</si>
  <si>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</si>
  <si>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</si>
  <si>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</si>
  <si>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</si>
  <si>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</si>
  <si>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</si>
  <si>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</si>
  <si>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</si>
  <si>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</si>
  <si>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</si>
  <si>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</si>
  <si>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</si>
  <si>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</si>
  <si>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</si>
  <si>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</si>
  <si>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</si>
  <si>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</si>
  <si>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</si>
  <si>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</si>
  <si>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</si>
  <si>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</si>
  <si>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</si>
  <si>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</si>
  <si>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</si>
  <si>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</si>
  <si>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</si>
  <si>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</si>
  <si>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</si>
  <si>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</si>
  <si>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</si>
  <si>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</si>
  <si>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</si>
  <si>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</si>
  <si>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</si>
  <si>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</si>
  <si>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</si>
  <si>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</si>
  <si>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</si>
  <si>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</si>
  <si>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</si>
  <si>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</si>
  <si>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</si>
  <si>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</si>
  <si>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</si>
  <si>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</si>
  <si>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</si>
  <si>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</si>
  <si>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</si>
  <si>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</si>
  <si>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</si>
  <si>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</si>
  <si>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</si>
  <si>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</si>
  <si>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</si>
  <si>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</si>
  <si>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</si>
  <si>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</si>
  <si>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</si>
  <si>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</si>
  <si>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</si>
  <si>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</si>
  <si>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</si>
  <si>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</si>
  <si>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</si>
  <si>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</si>
  <si>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</si>
  <si>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</si>
  <si>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</si>
  <si>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</si>
  <si>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</si>
  <si>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</si>
  <si>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</si>
  <si>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</si>
  <si>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</si>
  <si>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</si>
  <si>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</si>
  <si>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</si>
  <si>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</si>
  <si>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</si>
  <si>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</si>
  <si>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</si>
  <si>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</si>
  <si>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</si>
  <si>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</si>
  <si>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</si>
  <si>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</si>
  <si>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</si>
  <si>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</si>
  <si>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</si>
  <si>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</si>
  <si>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</si>
  <si>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</si>
  <si>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</si>
  <si>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</si>
  <si>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</si>
  <si>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</si>
  <si>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</si>
  <si>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</si>
  <si>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</si>
  <si>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</si>
  <si>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</si>
  <si>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</si>
  <si>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</si>
  <si>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</si>
  <si>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</si>
  <si>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</si>
  <si>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</si>
  <si>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</si>
  <si>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</si>
  <si>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</si>
  <si>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</si>
  <si>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</si>
  <si>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</si>
  <si>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</si>
  <si>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</si>
  <si>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</si>
  <si>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</si>
  <si>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</si>
  <si>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</si>
  <si>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</si>
  <si>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</si>
  <si>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</si>
  <si>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</si>
  <si>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</si>
  <si>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</si>
  <si>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</si>
  <si>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</si>
  <si>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</si>
  <si>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</si>
  <si>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</si>
  <si>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</si>
  <si>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</si>
  <si>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</si>
  <si>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</si>
  <si>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</si>
  <si>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</si>
  <si>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</si>
  <si>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</si>
  <si>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</si>
  <si>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</si>
  <si>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</si>
  <si>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</si>
  <si>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</si>
  <si>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</si>
  <si>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</si>
  <si>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</si>
  <si>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</si>
  <si>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</si>
  <si>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</si>
  <si>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</si>
  <si>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</si>
  <si>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</si>
  <si>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</si>
  <si>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</si>
  <si>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</si>
  <si>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</si>
  <si>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</si>
  <si>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</si>
  <si>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</si>
  <si>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</si>
  <si>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</si>
  <si>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</si>
  <si>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</si>
  <si>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</si>
  <si>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</si>
  <si>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</si>
  <si>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</si>
  <si>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</si>
  <si>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</si>
  <si>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</si>
  <si>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</si>
  <si>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</si>
  <si>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</si>
  <si>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</si>
  <si>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</si>
  <si>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</si>
  <si>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</si>
  <si>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</si>
  <si>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</si>
  <si>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</si>
  <si>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</si>
  <si>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</si>
  <si>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</si>
  <si>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</si>
  <si>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</si>
  <si>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</si>
  <si>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</si>
  <si>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</si>
  <si>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</si>
  <si>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</si>
  <si>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</si>
  <si>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</si>
  <si>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</si>
  <si>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</si>
  <si>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</si>
  <si>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</si>
  <si>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</si>
  <si>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</si>
  <si>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</si>
  <si>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</si>
  <si>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</si>
  <si>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</si>
  <si>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</si>
  <si>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</si>
  <si>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</si>
  <si>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</si>
  <si>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</si>
  <si>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</si>
  <si>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</si>
  <si>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</si>
  <si>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</si>
  <si>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</si>
  <si>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</si>
  <si>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</si>
  <si>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</si>
  <si>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</si>
  <si>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</si>
  <si>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</si>
  <si>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</si>
  <si>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</si>
  <si>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</si>
  <si>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</si>
  <si>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</si>
  <si>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</si>
  <si>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</si>
  <si>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</si>
  <si>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</si>
  <si>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</si>
  <si>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</si>
  <si>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</si>
  <si>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</si>
  <si>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</si>
  <si>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</si>
  <si>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</si>
  <si>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</si>
  <si>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</si>
  <si>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</si>
  <si>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</si>
  <si>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</si>
  <si>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</si>
  <si>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</si>
  <si>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</si>
  <si>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</si>
  <si>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</si>
  <si>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</si>
  <si>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</si>
  <si>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</si>
  <si>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</si>
  <si>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</si>
  <si>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</si>
  <si>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</si>
  <si>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</si>
  <si>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</si>
  <si>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</si>
  <si>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</si>
  <si>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</si>
  <si>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</si>
  <si>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</si>
  <si>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</si>
  <si>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</si>
  <si>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</si>
  <si>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</si>
  <si>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</si>
  <si>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</si>
  <si>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</si>
  <si>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</si>
  <si>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</si>
  <si>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</si>
  <si>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</si>
  <si>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</si>
  <si>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</si>
  <si>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</si>
  <si>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</si>
  <si>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</si>
  <si>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</si>
  <si>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</si>
  <si>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</si>
  <si>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</si>
  <si>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</si>
  <si>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</si>
  <si>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</si>
  <si>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</si>
  <si>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</si>
  <si>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</si>
  <si>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</si>
  <si>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</si>
  <si>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</si>
  <si>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</si>
  <si>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</si>
  <si>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</si>
  <si>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</si>
  <si>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</si>
  <si>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</si>
  <si>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</si>
  <si>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</si>
  <si>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</si>
  <si>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</si>
  <si>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</si>
  <si>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</si>
  <si>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</si>
  <si>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</si>
  <si>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</si>
  <si>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</si>
  <si>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</si>
  <si>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</si>
  <si>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</si>
  <si>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</si>
  <si>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</si>
  <si>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</si>
  <si>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</si>
  <si>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</si>
  <si>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</si>
  <si>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</si>
  <si>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</si>
  <si>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</si>
  <si>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</si>
  <si>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</si>
  <si>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</si>
  <si>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</si>
  <si>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</si>
  <si>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</si>
  <si>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</si>
  <si>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</si>
  <si>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</si>
  <si>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</si>
  <si>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</si>
  <si>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</si>
  <si>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</si>
  <si>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</si>
  <si>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</si>
  <si>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</si>
  <si>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</si>
  <si>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</si>
  <si>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</si>
  <si>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</si>
  <si>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</si>
  <si>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</si>
  <si>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</si>
  <si>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</si>
  <si>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</si>
  <si>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</si>
  <si>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</si>
  <si>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</si>
  <si>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</si>
  <si>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</si>
  <si>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</si>
  <si>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</si>
  <si>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</si>
  <si>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</si>
  <si>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</si>
  <si>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</si>
  <si>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</si>
  <si>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</si>
  <si>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</si>
  <si>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</si>
  <si>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</si>
  <si>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</si>
  <si>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</si>
  <si>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</si>
  <si>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</si>
  <si>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</si>
  <si>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</si>
  <si>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</si>
  <si>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</si>
  <si>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</si>
  <si>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</si>
  <si>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</si>
  <si>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</si>
  <si>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</si>
  <si>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</si>
  <si>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</si>
  <si>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</si>
  <si>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</si>
  <si>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</si>
  <si>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</si>
  <si>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</si>
  <si>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</si>
  <si>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</si>
  <si>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</si>
  <si>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</si>
  <si>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</si>
  <si>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</si>
  <si>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</si>
  <si>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</si>
  <si>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</si>
  <si>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</si>
  <si>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</si>
  <si>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</si>
  <si>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</si>
  <si>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</si>
  <si>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</si>
  <si>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</si>
  <si>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</si>
  <si>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</si>
  <si>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</si>
  <si>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</si>
  <si>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</si>
  <si>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</si>
  <si>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</si>
  <si>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</si>
  <si>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</si>
  <si>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</si>
  <si>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</si>
  <si>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</si>
  <si>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</si>
  <si>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</si>
  <si>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</si>
  <si>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</si>
  <si>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</si>
  <si>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</si>
  <si>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</si>
  <si>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</si>
  <si>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</si>
  <si>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</si>
  <si>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</si>
  <si>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</si>
  <si>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</si>
  <si>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</si>
  <si>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</si>
  <si>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</si>
  <si>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</si>
  <si>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</si>
  <si>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</si>
  <si>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</si>
  <si>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</si>
  <si>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</si>
  <si>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</si>
  <si>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</si>
  <si>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</si>
  <si>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</si>
  <si>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</si>
  <si>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</si>
  <si>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</si>
  <si>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</si>
  <si>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</si>
  <si>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</si>
  <si>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</si>
  <si>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</si>
  <si>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</si>
  <si>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</si>
  <si>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</si>
  <si>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</si>
  <si>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</si>
  <si>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</si>
  <si>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</si>
  <si>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</si>
  <si>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</si>
  <si>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</si>
  <si>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</si>
  <si>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</si>
  <si>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</si>
  <si>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</si>
  <si>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</si>
  <si>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</si>
  <si>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</si>
  <si>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</si>
  <si>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</si>
  <si>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</si>
  <si>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</si>
  <si>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</si>
  <si>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</si>
  <si>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</si>
  <si>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</si>
  <si>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</si>
  <si>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</si>
  <si>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</si>
  <si>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</si>
  <si>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</si>
  <si>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</si>
  <si>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</si>
  <si>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</si>
  <si>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</si>
  <si>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</si>
  <si>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</si>
  <si>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</si>
  <si>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</si>
  <si>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</si>
  <si>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</si>
  <si>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</si>
  <si>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</si>
  <si>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</si>
  <si>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</si>
  <si>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</si>
  <si>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</si>
  <si>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</si>
  <si>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</si>
  <si>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</si>
  <si>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</si>
  <si>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</si>
  <si>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</si>
  <si>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</si>
  <si>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</si>
  <si>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</si>
  <si>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</si>
  <si>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</si>
  <si>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</si>
  <si>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</si>
  <si>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</si>
  <si>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</si>
  <si>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</si>
  <si>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</si>
  <si>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</si>
  <si>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</si>
  <si>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</si>
  <si>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</si>
  <si>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</si>
  <si>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</si>
  <si>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</si>
  <si>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</si>
  <si>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</si>
  <si>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</si>
  <si>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</si>
  <si>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</si>
  <si>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</si>
  <si>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</si>
  <si>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</si>
  <si>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</si>
  <si>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</si>
  <si>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</si>
  <si>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</si>
  <si>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</si>
  <si>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</si>
  <si>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</si>
  <si>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</si>
  <si>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</si>
  <si>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</si>
  <si>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</si>
  <si>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</si>
  <si>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</si>
  <si>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</si>
  <si>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</si>
  <si>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</si>
  <si>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</si>
  <si>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</si>
  <si>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</si>
  <si>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</si>
  <si>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</si>
  <si>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</si>
  <si>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</si>
  <si>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</si>
  <si>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</si>
  <si>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</si>
  <si>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</si>
  <si>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</si>
  <si>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</si>
  <si>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</si>
  <si>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</si>
  <si>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</si>
  <si>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</si>
  <si>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</si>
  <si>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</si>
  <si>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</si>
  <si>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</si>
  <si>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</si>
  <si>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</si>
  <si>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</si>
  <si>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</si>
  <si>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</si>
  <si>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</si>
  <si>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</si>
  <si>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</si>
  <si>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</si>
  <si>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</si>
  <si>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</si>
  <si>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</si>
  <si>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</si>
  <si>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</si>
  <si>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</si>
  <si>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</si>
  <si>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</si>
  <si>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</si>
  <si>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</si>
  <si>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</si>
  <si>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</si>
  <si>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</si>
  <si>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</si>
  <si>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</si>
  <si>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</si>
  <si>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</si>
  <si>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</si>
  <si>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</si>
  <si>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</si>
  <si>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</si>
  <si>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</si>
  <si>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</si>
  <si>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</si>
  <si>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</si>
  <si>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</si>
  <si>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</si>
  <si>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</si>
  <si>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</si>
  <si>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</si>
  <si>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</si>
  <si>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</si>
  <si>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</si>
  <si>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</si>
  <si>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</si>
  <si>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</si>
  <si>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</si>
  <si>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</si>
  <si>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</si>
  <si>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</si>
  <si>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</si>
  <si>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</si>
  <si>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</si>
  <si>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</si>
  <si>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</si>
  <si>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</si>
  <si>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</si>
  <si>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</si>
  <si>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</si>
  <si>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</si>
  <si>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</si>
  <si>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</si>
  <si>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</si>
  <si>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</si>
  <si>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</si>
  <si>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</si>
  <si>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</si>
  <si>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</si>
  <si>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</si>
  <si>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</si>
  <si>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</si>
  <si>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</si>
  <si>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</si>
  <si>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</si>
  <si>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</si>
  <si>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</si>
  <si>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</si>
  <si>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</si>
  <si>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</si>
  <si>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</si>
  <si>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</si>
  <si>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</si>
  <si>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</si>
  <si>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</si>
  <si>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</si>
  <si>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</si>
  <si>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</si>
  <si>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</si>
  <si>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</si>
  <si>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</si>
  <si>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</si>
  <si>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</si>
  <si>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</si>
  <si>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</si>
  <si>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</si>
  <si>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</si>
  <si>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</si>
  <si>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</si>
  <si>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</si>
  <si>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</si>
  <si>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</si>
  <si>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</si>
  <si>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</si>
  <si>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</si>
  <si>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</si>
  <si>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</si>
  <si>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</si>
  <si>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</si>
  <si>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</si>
  <si>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</si>
  <si>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</si>
  <si>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</si>
  <si>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</si>
  <si>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</si>
  <si>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</si>
  <si>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</si>
  <si>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</si>
  <si>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</si>
  <si>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</si>
  <si>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</si>
  <si>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</si>
  <si>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</si>
  <si>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</si>
  <si>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</si>
  <si>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</si>
  <si>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</si>
  <si>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</si>
  <si>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</si>
  <si>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</si>
  <si>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</si>
  <si>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</si>
  <si>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</si>
  <si>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</si>
  <si>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</si>
  <si>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</si>
  <si>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</si>
  <si>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</si>
  <si>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</si>
  <si>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</si>
  <si>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</si>
  <si>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</si>
  <si>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</si>
  <si>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</si>
  <si>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</si>
  <si>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</si>
  <si>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</si>
  <si>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</si>
  <si>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</si>
  <si>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</si>
  <si>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</si>
  <si>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</si>
  <si>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</si>
  <si>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</si>
  <si>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</si>
  <si>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</si>
  <si>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</si>
  <si>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</si>
  <si>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</si>
  <si>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</si>
  <si>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</si>
  <si>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</si>
  <si>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</si>
  <si>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</si>
  <si>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</si>
  <si>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</si>
  <si>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</si>
  <si>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</si>
  <si>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</si>
  <si>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</si>
  <si>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</si>
  <si>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</si>
  <si>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</si>
  <si>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</si>
  <si>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</si>
  <si>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</si>
  <si>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</si>
  <si>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</si>
  <si>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</si>
  <si>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</si>
  <si>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</si>
  <si>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</si>
  <si>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</si>
  <si>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</si>
  <si>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</si>
  <si>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</si>
  <si>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</si>
  <si>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</si>
  <si>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</si>
  <si>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</si>
  <si>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</si>
  <si>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</si>
  <si>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</si>
  <si>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</si>
  <si>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</si>
  <si>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</si>
  <si>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</si>
  <si>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</si>
  <si>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</si>
  <si>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</si>
  <si>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</si>
  <si>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</si>
  <si>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</si>
  <si>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</si>
  <si>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</si>
  <si>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</si>
  <si>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</si>
  <si>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</si>
  <si>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</si>
  <si>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</si>
  <si>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</si>
  <si>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</si>
  <si>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</si>
  <si>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</si>
  <si>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</si>
  <si>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</si>
  <si>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</si>
  <si>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</si>
  <si>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</si>
  <si>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</si>
  <si>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</si>
  <si>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</si>
  <si>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</si>
  <si>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</si>
  <si>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</si>
  <si>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</si>
  <si>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</si>
  <si>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</si>
  <si>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</si>
  <si>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</si>
  <si>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</si>
  <si>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</si>
  <si>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</si>
  <si>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</si>
  <si>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</si>
  <si>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</si>
  <si>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</si>
  <si>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</si>
  <si>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</si>
  <si>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</si>
  <si>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</si>
  <si>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</si>
  <si>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</si>
  <si>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</si>
  <si>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</si>
  <si>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</si>
  <si>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</si>
  <si>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</si>
  <si>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</si>
  <si>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</si>
  <si>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</si>
  <si>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</si>
  <si>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</si>
  <si>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</si>
  <si>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</si>
  <si>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</si>
  <si>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</si>
  <si>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</si>
  <si>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</si>
  <si>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</si>
  <si>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</si>
  <si>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</si>
  <si>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</si>
  <si>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</si>
  <si>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</si>
  <si>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</si>
  <si>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</si>
  <si>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</si>
  <si>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</si>
  <si>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</si>
  <si>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</si>
  <si>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</si>
  <si>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</si>
  <si>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</si>
  <si>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</si>
  <si>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</si>
  <si>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</si>
  <si>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</si>
  <si>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</si>
  <si>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</si>
  <si>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</si>
  <si>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</si>
  <si>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</si>
  <si>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</si>
  <si>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</si>
  <si>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</si>
  <si>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</si>
  <si>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</si>
  <si>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</si>
  <si>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</si>
  <si>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</si>
  <si>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</si>
  <si>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</si>
  <si>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</si>
  <si>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</si>
  <si>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</si>
  <si>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</si>
  <si>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</si>
  <si>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</si>
  <si>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</si>
  <si>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</si>
  <si>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</si>
  <si>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</si>
  <si>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</si>
  <si>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</si>
  <si>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</si>
  <si>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</si>
  <si>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</si>
  <si>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</si>
  <si>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</si>
  <si>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</si>
  <si>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</si>
  <si>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</si>
  <si>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</si>
  <si>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</si>
  <si>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</si>
  <si>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</si>
  <si>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</si>
  <si>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</si>
  <si>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</si>
  <si>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</si>
  <si>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</si>
  <si>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</si>
  <si>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</si>
  <si>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</si>
  <si>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</si>
  <si>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</si>
  <si>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</si>
  <si>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</si>
  <si>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</si>
  <si>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</si>
  <si>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</si>
  <si>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</si>
  <si>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</si>
  <si>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</si>
  <si>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</si>
  <si>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</si>
  <si>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</si>
  <si>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</si>
  <si>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</si>
  <si>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</si>
  <si>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</si>
  <si>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</si>
  <si>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</si>
  <si>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</si>
  <si>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</si>
  <si>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</si>
  <si>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</si>
  <si>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</si>
  <si>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</si>
  <si>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</si>
  <si>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</si>
  <si>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</si>
  <si>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</si>
  <si>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</si>
  <si>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</si>
  <si>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</si>
  <si>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</si>
  <si>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</si>
  <si>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</si>
  <si>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</si>
  <si>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</si>
  <si>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</si>
  <si>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</si>
  <si>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</si>
  <si>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</si>
  <si>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</si>
  <si>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</si>
  <si>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</si>
  <si>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</si>
  <si>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</si>
  <si>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</si>
  <si>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</si>
  <si>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</si>
  <si>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</si>
  <si>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</si>
  <si>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</si>
  <si>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</si>
  <si>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</si>
  <si>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</si>
  <si>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</si>
  <si>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</si>
  <si>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</si>
  <si>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</si>
  <si>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</si>
  <si>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</si>
  <si>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</si>
  <si>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</si>
  <si>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</si>
  <si>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</si>
  <si>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</si>
  <si>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</si>
  <si>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</si>
  <si>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</si>
  <si>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</si>
  <si>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</si>
  <si>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</si>
  <si>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</si>
  <si>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</si>
  <si>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</si>
  <si>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</si>
  <si>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</si>
  <si>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</si>
  <si>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</si>
  <si>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</si>
  <si>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</si>
  <si>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</si>
  <si>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</si>
  <si>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</si>
  <si>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</si>
  <si>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</si>
  <si>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</si>
  <si>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</si>
  <si>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</si>
  <si>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</si>
  <si>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</si>
  <si>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</si>
  <si>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</si>
  <si>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</si>
  <si>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</si>
  <si>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</si>
  <si>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</si>
  <si>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</si>
  <si>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</si>
  <si>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</si>
  <si>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</si>
  <si>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</si>
  <si>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</si>
  <si>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</si>
  <si>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</si>
  <si>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</si>
  <si>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</si>
  <si>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</si>
  <si>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</si>
  <si>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</si>
  <si>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</si>
  <si>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</si>
  <si>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</si>
  <si>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</si>
  <si>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</si>
  <si>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</si>
  <si>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</si>
  <si>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</si>
  <si>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</si>
  <si>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</si>
  <si>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</si>
  <si>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</si>
  <si>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</si>
  <si>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</si>
  <si>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</si>
  <si>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</si>
  <si>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</si>
  <si>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</si>
  <si>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</si>
  <si>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</si>
  <si>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</si>
  <si>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</si>
  <si>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</si>
  <si>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</si>
  <si>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</si>
  <si>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</si>
  <si>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</si>
  <si>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</si>
  <si>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</si>
  <si>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</si>
  <si>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</si>
  <si>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</si>
  <si>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</si>
  <si>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</si>
  <si>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</si>
  <si>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</si>
  <si>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</si>
  <si>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</si>
  <si>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</si>
  <si>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</si>
  <si>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</si>
  <si>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</si>
  <si>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</si>
  <si>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</si>
  <si>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</si>
  <si>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</si>
  <si>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</si>
  <si>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</si>
  <si>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</si>
  <si>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</si>
  <si>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</si>
  <si>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</si>
  <si>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</si>
  <si>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</si>
  <si>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</si>
  <si>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</si>
  <si>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</si>
  <si>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</si>
  <si>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</si>
  <si>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</si>
  <si>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</si>
  <si>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</si>
  <si>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</si>
  <si>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</si>
  <si>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</si>
  <si>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</si>
  <si>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</si>
  <si>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</si>
  <si>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</si>
  <si>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</si>
  <si>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</si>
  <si>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</si>
  <si>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</si>
  <si>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</si>
  <si>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</si>
  <si>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</si>
  <si>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</si>
  <si>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</si>
  <si>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</si>
  <si>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</si>
  <si>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</si>
  <si>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</si>
  <si>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</si>
  <si>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</si>
  <si>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</si>
  <si>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</si>
  <si>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</si>
  <si>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</si>
  <si>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</si>
  <si>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</si>
  <si>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</si>
  <si>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</si>
  <si>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</si>
  <si>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</si>
  <si>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</si>
  <si>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</si>
  <si>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</si>
  <si>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</si>
  <si>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</si>
  <si>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</si>
  <si>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</si>
  <si>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</si>
  <si>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</si>
  <si>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</si>
  <si>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</si>
  <si>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</si>
  <si>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</si>
  <si>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</si>
  <si>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</si>
  <si>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</si>
  <si>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</si>
  <si>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</si>
  <si>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</si>
  <si>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</si>
  <si>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</si>
  <si>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</si>
  <si>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</si>
  <si>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</si>
  <si>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</si>
  <si>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</si>
  <si>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</si>
  <si>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</si>
  <si>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</si>
  <si>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</si>
  <si>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</si>
  <si>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</si>
  <si>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</si>
  <si>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</si>
  <si>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</si>
  <si>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</si>
  <si>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</si>
  <si>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</si>
  <si>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</si>
  <si>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</si>
  <si>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</si>
  <si>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</si>
  <si>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</si>
  <si>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</si>
  <si>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</si>
  <si>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</si>
  <si>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</si>
  <si>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</si>
  <si>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</si>
  <si>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</si>
  <si>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</si>
  <si>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</si>
  <si>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</si>
  <si>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</si>
  <si>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</si>
  <si>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</si>
  <si>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</si>
  <si>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</si>
  <si>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</si>
  <si>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</si>
  <si>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</si>
  <si>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</si>
  <si>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</si>
  <si>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</si>
  <si>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</si>
  <si>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</si>
  <si>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</si>
  <si>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</si>
  <si>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</si>
  <si>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</si>
  <si>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</si>
  <si>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</si>
  <si>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</si>
  <si>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</si>
  <si>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</si>
  <si>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</si>
  <si>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</si>
  <si>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</si>
  <si>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</si>
  <si>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</si>
  <si>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</si>
  <si>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</si>
  <si>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</si>
  <si>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</si>
  <si>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</si>
  <si>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</si>
  <si>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</si>
  <si>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</si>
  <si>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</si>
  <si>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</si>
  <si>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</si>
  <si>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</si>
  <si>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</si>
  <si>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</si>
  <si>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</si>
  <si>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</si>
  <si>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</si>
  <si>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</si>
  <si>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</si>
  <si>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</si>
  <si>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</si>
  <si>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</si>
  <si>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</si>
  <si>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</si>
  <si>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</si>
  <si>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</si>
  <si>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</si>
  <si>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</si>
  <si>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</si>
  <si>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</si>
  <si>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</si>
  <si>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</si>
  <si>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</si>
  <si>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</si>
  <si>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</si>
  <si>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</si>
  <si>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</si>
  <si>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</si>
  <si>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</si>
  <si>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</si>
  <si>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</si>
  <si>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</si>
  <si>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</si>
  <si>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</si>
  <si>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</si>
  <si>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</si>
  <si>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</si>
  <si>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</si>
  <si>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</si>
  <si>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</si>
  <si>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</si>
  <si>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</si>
  <si>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</si>
  <si>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</si>
  <si>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</si>
  <si>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</si>
  <si>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</si>
  <si>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</si>
  <si>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</si>
  <si>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</si>
  <si>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</si>
  <si>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</si>
  <si>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</si>
  <si>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</si>
  <si>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</si>
  <si>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</si>
  <si>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</si>
  <si>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</si>
  <si>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</si>
  <si>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</si>
  <si>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</si>
  <si>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</si>
  <si>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</si>
  <si>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</si>
  <si>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</si>
  <si>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</si>
  <si>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</si>
  <si>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</si>
  <si>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</si>
  <si>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</si>
  <si>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</si>
  <si>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</si>
  <si>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</si>
  <si>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</si>
  <si>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</si>
  <si>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</si>
  <si>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</si>
  <si>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</si>
  <si>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</si>
  <si>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</si>
  <si>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</si>
  <si>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</si>
  <si>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</si>
  <si>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</si>
  <si>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</si>
  <si>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</si>
  <si>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</si>
  <si>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</si>
  <si>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</si>
  <si>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</si>
  <si>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</si>
  <si>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</si>
  <si>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</si>
  <si>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</si>
  <si>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</si>
  <si>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</si>
  <si>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</si>
  <si>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</si>
  <si>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</si>
  <si>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</si>
  <si>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</si>
  <si>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</si>
  <si>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</si>
  <si>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</si>
  <si>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</si>
  <si>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</si>
  <si>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</si>
  <si>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</si>
  <si>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</si>
  <si>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</si>
  <si>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</si>
  <si>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</si>
  <si>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</si>
  <si>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</si>
  <si>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</si>
  <si>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</si>
  <si>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</si>
  <si>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</si>
  <si>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</si>
  <si>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</si>
  <si>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</si>
  <si>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</si>
  <si>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</si>
  <si>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</si>
  <si>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</si>
  <si>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</si>
  <si>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</si>
  <si>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</si>
  <si>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</si>
  <si>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</si>
  <si>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</si>
  <si>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</si>
  <si>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</si>
  <si>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</si>
  <si>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</si>
  <si>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</si>
  <si>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</si>
  <si>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</si>
  <si>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</si>
  <si>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</si>
  <si>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</si>
  <si>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</si>
  <si>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</si>
  <si>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</si>
  <si>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</si>
  <si>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</si>
  <si>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</si>
  <si>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</si>
  <si>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</si>
  <si>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</si>
  <si>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</si>
  <si>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</si>
  <si>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</si>
  <si>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</si>
  <si>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</si>
  <si>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</si>
  <si>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</si>
  <si>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</si>
  <si>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</si>
  <si>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</si>
  <si>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</si>
  <si>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</si>
  <si>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</si>
  <si>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</si>
  <si>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</si>
  <si>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</si>
  <si>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</si>
  <si>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</si>
  <si>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</si>
  <si>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</si>
  <si>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</si>
  <si>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</si>
  <si>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</si>
  <si>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</si>
  <si>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</si>
  <si>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</si>
  <si>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</si>
  <si>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</si>
  <si>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</si>
  <si>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</si>
  <si>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</si>
  <si>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</si>
  <si>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</si>
  <si>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</si>
  <si>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</si>
  <si>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</si>
  <si>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</si>
  <si>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</si>
  <si>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</si>
  <si>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</si>
  <si>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</si>
  <si>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</si>
  <si>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</si>
  <si>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</si>
  <si>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</si>
  <si>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</si>
  <si>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</si>
  <si>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</si>
  <si>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</si>
  <si>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</si>
  <si>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</si>
  <si>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</si>
  <si>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</si>
  <si>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</si>
  <si>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</si>
  <si>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</si>
  <si>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</si>
  <si>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</si>
  <si>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</si>
  <si>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</si>
  <si>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</si>
  <si>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</si>
  <si>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</si>
  <si>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</si>
  <si>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</si>
  <si>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</si>
  <si>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</si>
  <si>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</si>
  <si>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</si>
  <si>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</si>
  <si>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</si>
  <si>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</si>
  <si>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</si>
  <si>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</si>
  <si>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</si>
  <si>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</si>
  <si>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</si>
  <si>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</si>
  <si>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</si>
  <si>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</si>
  <si>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</si>
  <si>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</si>
  <si>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</si>
  <si>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</si>
  <si>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</si>
  <si>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</si>
  <si>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</si>
  <si>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</si>
  <si>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</si>
  <si>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</si>
  <si>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</si>
  <si>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</si>
  <si>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</si>
  <si>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</si>
  <si>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</si>
  <si>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</si>
  <si>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</si>
  <si>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</si>
  <si>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</si>
  <si>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</si>
  <si>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</si>
  <si>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</si>
  <si>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</si>
  <si>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</si>
  <si>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</si>
  <si>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</si>
  <si>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</si>
  <si>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</si>
  <si>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</si>
  <si>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</si>
  <si>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</si>
  <si>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</si>
  <si>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</si>
  <si>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</si>
  <si>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</si>
  <si>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</si>
  <si>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</si>
  <si>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</si>
  <si>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</si>
  <si>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</si>
  <si>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</si>
  <si>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</si>
  <si>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</si>
  <si>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</si>
  <si>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</si>
  <si>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</si>
  <si>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</si>
  <si>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</si>
  <si>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</si>
  <si>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</si>
  <si>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</si>
  <si>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</si>
  <si>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</si>
  <si>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</si>
  <si>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</si>
  <si>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</si>
  <si>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</si>
  <si>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</si>
  <si>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</si>
  <si>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</si>
  <si>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</si>
  <si>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</si>
  <si>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</si>
  <si>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</si>
  <si>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</si>
  <si>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</si>
  <si>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</si>
  <si>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</si>
  <si>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</si>
  <si>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</si>
  <si>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</si>
  <si>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</si>
  <si>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</si>
  <si>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</si>
  <si>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</si>
  <si>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</si>
  <si>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</si>
  <si>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</si>
  <si>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</si>
  <si>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</si>
  <si>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</si>
  <si>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</si>
  <si>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</si>
  <si>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</si>
  <si>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</si>
  <si>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</si>
  <si>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</si>
  <si>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</si>
  <si>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</si>
  <si>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</si>
  <si>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</si>
  <si>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</si>
  <si>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</si>
  <si>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</si>
  <si>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</si>
  <si>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</si>
  <si>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</si>
  <si>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</si>
  <si>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</si>
  <si>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</si>
  <si>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</si>
  <si>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</si>
  <si>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</si>
  <si>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</si>
  <si>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</si>
  <si>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</si>
  <si>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</si>
  <si>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</si>
  <si>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</si>
  <si>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</si>
  <si>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</si>
  <si>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</si>
  <si>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</si>
  <si>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</si>
  <si>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</si>
  <si>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</si>
  <si>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</si>
  <si>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</si>
  <si>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</si>
  <si>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</si>
  <si>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</si>
  <si>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</si>
  <si>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</si>
  <si>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</si>
  <si>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</si>
  <si>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</si>
  <si>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</si>
  <si>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</si>
  <si>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</si>
  <si>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</si>
  <si>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</si>
  <si>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</si>
  <si>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</si>
  <si>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</si>
  <si>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</si>
  <si>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</si>
  <si>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</si>
  <si>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</si>
  <si>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</si>
  <si>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</si>
  <si>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</si>
  <si>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</si>
  <si>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</si>
  <si>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</si>
  <si>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</si>
  <si>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</si>
  <si>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</si>
  <si>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</si>
  <si>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</si>
  <si>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</si>
  <si>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</si>
  <si>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</si>
  <si>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</si>
  <si>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</si>
  <si>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</si>
  <si>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</si>
  <si>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</si>
  <si>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</si>
  <si>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</si>
  <si>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</si>
  <si>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</si>
  <si>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</si>
  <si>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</si>
  <si>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</si>
  <si>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</si>
  <si>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</si>
  <si>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</si>
  <si>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</si>
  <si>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</si>
  <si>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</si>
  <si>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</si>
  <si>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</si>
  <si>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</si>
  <si>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</si>
  <si>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</si>
  <si>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</si>
  <si>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</si>
  <si>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</si>
  <si>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</si>
  <si>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</si>
  <si>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</si>
  <si>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</si>
  <si>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</si>
  <si>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</si>
  <si>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</si>
  <si>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</si>
  <si>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</si>
  <si>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</si>
  <si>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</si>
  <si>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</si>
  <si>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</si>
  <si>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</si>
  <si>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</si>
  <si>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</si>
  <si>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</si>
  <si>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</si>
  <si>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</si>
  <si>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</si>
  <si>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</si>
  <si>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</si>
  <si>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</si>
  <si>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</si>
  <si>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</si>
  <si>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</si>
  <si>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</si>
  <si>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</si>
  <si>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</si>
  <si>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</si>
  <si>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</si>
  <si>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</si>
  <si>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</si>
  <si>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</si>
  <si>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</si>
  <si>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</si>
  <si>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</si>
  <si>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</si>
  <si>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</si>
  <si>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</si>
  <si>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</si>
  <si>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</si>
  <si>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</si>
  <si>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</si>
  <si>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</si>
  <si>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</si>
  <si>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</si>
  <si>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</si>
  <si>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</si>
  <si>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</si>
  <si>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</si>
  <si>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</si>
  <si>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</si>
  <si>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</si>
  <si>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</si>
  <si>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</si>
  <si>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</si>
  <si>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</si>
  <si>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</si>
  <si>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</si>
  <si>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</si>
  <si>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</si>
  <si>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</si>
  <si>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</si>
  <si>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</si>
  <si>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</si>
  <si>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</si>
  <si>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</si>
  <si>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</si>
  <si>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</si>
  <si>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</si>
  <si>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</si>
  <si>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</si>
  <si>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</si>
  <si>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</si>
  <si>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</si>
  <si>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</si>
  <si>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</si>
  <si>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</si>
  <si>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</si>
  <si>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</si>
  <si>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</si>
  <si>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</si>
  <si>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</si>
  <si>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</si>
  <si>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</si>
  <si>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</si>
  <si>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</si>
  <si>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</si>
  <si>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</si>
  <si>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</si>
  <si>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</si>
  <si>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</si>
  <si>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</si>
  <si>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</si>
  <si>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</si>
  <si>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</si>
  <si>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</si>
  <si>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</si>
  <si>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</si>
  <si>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</si>
  <si>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</si>
  <si>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</si>
  <si>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</si>
  <si>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</si>
  <si>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</si>
  <si>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</si>
  <si>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</si>
  <si>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</si>
  <si>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</si>
  <si>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</si>
  <si>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</si>
  <si>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</si>
  <si>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</si>
  <si>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</si>
  <si>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</si>
  <si>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</si>
  <si>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</si>
  <si>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</si>
  <si>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</si>
  <si>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</si>
  <si>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</si>
  <si>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</si>
  <si>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</si>
  <si>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</si>
  <si>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</si>
  <si>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</si>
  <si>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</si>
  <si>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</si>
  <si>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</si>
  <si>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</si>
  <si>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</si>
  <si>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</si>
  <si>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</si>
  <si>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</si>
  <si>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</si>
  <si>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</si>
  <si>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</si>
  <si>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</si>
  <si>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</si>
  <si>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</si>
  <si>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</si>
  <si>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</si>
  <si>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</si>
  <si>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</si>
  <si>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</si>
  <si>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</si>
  <si>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</si>
  <si>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</si>
  <si>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</si>
  <si>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</si>
  <si>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</si>
  <si>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</si>
  <si>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</si>
  <si>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</si>
  <si>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</si>
  <si>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</si>
  <si>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</si>
  <si>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</si>
  <si>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</si>
  <si>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</si>
  <si>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</si>
  <si>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</si>
  <si>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</si>
  <si>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</si>
  <si>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</si>
  <si>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</si>
  <si>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</si>
  <si>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</si>
  <si>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</si>
  <si>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</si>
  <si>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</si>
  <si>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</si>
  <si>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</si>
  <si>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</si>
  <si>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</si>
  <si>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</si>
  <si>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</si>
  <si>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</si>
  <si>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</si>
  <si>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</si>
  <si>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</si>
  <si>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</si>
  <si>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</si>
  <si>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</si>
  <si>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</si>
  <si>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</si>
  <si>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</si>
  <si>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</si>
  <si>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</si>
  <si>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</si>
  <si>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</si>
  <si>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</si>
  <si>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</si>
  <si>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</si>
  <si>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</si>
  <si>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</si>
  <si>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</si>
  <si>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</si>
  <si>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</si>
  <si>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</si>
  <si>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</si>
  <si>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</si>
  <si>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</si>
  <si>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</si>
  <si>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</si>
  <si>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</si>
  <si>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</si>
  <si>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</si>
  <si>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</si>
  <si>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</si>
  <si>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</si>
  <si>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</si>
  <si>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</si>
  <si>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</si>
  <si>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</si>
  <si>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</si>
  <si>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</si>
  <si>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</si>
  <si>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</si>
  <si>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</si>
  <si>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</si>
  <si>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</si>
  <si>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</si>
  <si>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</si>
  <si>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</si>
  <si>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</si>
  <si>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</si>
  <si>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</si>
  <si>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</si>
  <si>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</si>
  <si>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</si>
  <si>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</si>
  <si>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</si>
  <si>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</si>
  <si>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</si>
  <si>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</si>
  <si>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</si>
  <si>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</si>
  <si>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</si>
  <si>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</si>
  <si>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</si>
  <si>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</si>
  <si>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</si>
  <si>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</si>
  <si>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</si>
  <si>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</si>
  <si>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</si>
  <si>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</si>
  <si>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</si>
  <si>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</si>
  <si>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</si>
  <si>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</si>
  <si>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</si>
  <si>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</si>
  <si>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</si>
  <si>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</si>
  <si>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</si>
  <si>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</si>
  <si>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</si>
  <si>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</si>
  <si>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</si>
  <si>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</si>
  <si>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</si>
  <si>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</si>
  <si>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</si>
  <si>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</si>
  <si>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</si>
  <si>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</si>
  <si>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</si>
  <si>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</si>
  <si>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</si>
  <si>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</si>
  <si>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</si>
  <si>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</si>
  <si>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</si>
  <si>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</si>
  <si>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</si>
  <si>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</si>
  <si>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</si>
  <si>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</si>
  <si>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</si>
  <si>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</si>
  <si>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</si>
  <si>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</si>
  <si>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</si>
  <si>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</si>
  <si>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</si>
  <si>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</si>
  <si>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</si>
  <si>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</si>
  <si>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</si>
  <si>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</si>
  <si>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</si>
  <si>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</si>
  <si>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</si>
  <si>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</si>
  <si>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</si>
  <si>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</si>
  <si>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</si>
  <si>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</si>
  <si>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</si>
  <si>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</si>
  <si>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</si>
  <si>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</si>
  <si>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</si>
  <si>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</si>
  <si>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</si>
  <si>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</si>
  <si>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</si>
  <si>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</si>
  <si>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</si>
  <si>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</si>
  <si>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</si>
  <si>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</si>
  <si>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</si>
  <si>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</si>
  <si>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</si>
  <si>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</si>
  <si>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</si>
  <si>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</si>
  <si>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</si>
  <si>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</si>
  <si>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</si>
  <si>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</si>
  <si>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</si>
  <si>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</si>
  <si>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</si>
  <si>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</si>
  <si>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</si>
  <si>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</si>
  <si>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</si>
  <si>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</si>
  <si>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</si>
  <si>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</si>
  <si>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</si>
  <si>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</si>
  <si>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</si>
  <si>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</si>
  <si>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</si>
  <si>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</si>
  <si>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</si>
  <si>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</si>
  <si>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</si>
  <si>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</si>
  <si>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</si>
  <si>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</si>
  <si>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</si>
  <si>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</si>
  <si>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</si>
  <si>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</si>
  <si>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</si>
  <si>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</si>
  <si>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</si>
  <si>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</si>
  <si>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</si>
  <si>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</si>
  <si>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</si>
  <si>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</si>
  <si>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</si>
  <si>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</si>
  <si>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</si>
  <si>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</si>
  <si>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</si>
  <si>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</si>
  <si>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</si>
  <si>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</si>
  <si>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</si>
  <si>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</si>
  <si>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</si>
  <si>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</si>
  <si>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</si>
  <si>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</si>
  <si>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</si>
  <si>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</si>
  <si>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</si>
  <si>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</si>
  <si>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</si>
  <si>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</si>
  <si>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</si>
  <si>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</si>
  <si>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</si>
  <si>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</si>
  <si>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</si>
  <si>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</si>
  <si>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</si>
  <si>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</si>
  <si>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</si>
  <si>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</si>
  <si>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</si>
  <si>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</si>
  <si>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</si>
  <si>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</si>
  <si>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</si>
  <si>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</si>
  <si>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</si>
  <si>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</si>
  <si>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</si>
  <si>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</si>
  <si>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</si>
  <si>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</si>
  <si>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</si>
  <si>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</si>
  <si>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</si>
  <si>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</si>
  <si>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</si>
  <si>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</si>
  <si>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</si>
  <si>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</si>
  <si>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</si>
  <si>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</si>
  <si>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</si>
  <si>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</si>
  <si>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</si>
  <si>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</si>
  <si>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</si>
  <si>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</si>
  <si>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</si>
  <si>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</si>
  <si>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</si>
  <si>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</si>
  <si>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</si>
  <si>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</si>
  <si>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</si>
  <si>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</si>
  <si>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</si>
  <si>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</si>
  <si>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</si>
  <si>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</si>
  <si>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</si>
  <si>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</si>
  <si>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</si>
  <si>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</si>
  <si>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</si>
  <si>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</si>
  <si>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</si>
  <si>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</si>
  <si>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</si>
  <si>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</si>
  <si>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</si>
  <si>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</si>
  <si>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</si>
  <si>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</si>
  <si>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</si>
  <si>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</si>
  <si>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</si>
  <si>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</si>
  <si>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</si>
  <si>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</si>
  <si>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</si>
  <si>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</si>
  <si>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</si>
  <si>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</si>
  <si>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</si>
  <si>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</si>
  <si>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</si>
  <si>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</si>
  <si>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</si>
  <si>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</si>
  <si>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</si>
  <si>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</si>
  <si>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</si>
  <si>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</si>
  <si>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</si>
  <si>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</si>
  <si>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</si>
  <si>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</si>
  <si>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</si>
  <si>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</si>
  <si>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</si>
  <si>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</si>
  <si>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</si>
  <si>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</si>
  <si>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</si>
  <si>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</si>
  <si>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</si>
  <si>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</si>
  <si>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</si>
  <si>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</si>
  <si>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</si>
  <si>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</si>
  <si>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</si>
  <si>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</si>
  <si>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</si>
  <si>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</si>
  <si>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</si>
  <si>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</si>
  <si>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</si>
  <si>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</si>
  <si>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</si>
  <si>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</si>
  <si>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</si>
  <si>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</si>
  <si>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</si>
  <si>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</si>
  <si>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</si>
  <si>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</si>
  <si>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</si>
  <si>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</si>
  <si>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</si>
  <si>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</si>
  <si>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</si>
  <si>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</si>
  <si>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</si>
  <si>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</si>
  <si>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</si>
  <si>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</si>
  <si>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</si>
  <si>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</si>
  <si>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</si>
  <si>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</si>
  <si>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</si>
  <si>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</si>
  <si>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</si>
  <si>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</si>
  <si>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</si>
  <si>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</si>
  <si>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</si>
  <si>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</si>
  <si>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</si>
  <si>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</si>
  <si>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</si>
  <si>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</si>
  <si>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</si>
  <si>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</si>
  <si>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</si>
  <si>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</si>
  <si>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</si>
  <si>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</si>
  <si>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</si>
  <si>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</si>
  <si>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</si>
  <si>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</si>
  <si>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</si>
  <si>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</si>
  <si>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</si>
  <si>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</si>
  <si>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</si>
  <si>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</si>
  <si>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</si>
  <si>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</si>
  <si>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</si>
  <si>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</si>
  <si>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</si>
  <si>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</si>
  <si>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</si>
  <si>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</si>
  <si>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</si>
  <si>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</si>
  <si>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</si>
  <si>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</si>
  <si>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</si>
  <si>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</si>
  <si>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</si>
  <si>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</si>
  <si>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</si>
  <si>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</si>
  <si>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</si>
  <si>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</si>
  <si>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</si>
  <si>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</si>
  <si>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</si>
  <si>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</si>
  <si>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</si>
  <si>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</si>
  <si>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</si>
  <si>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</si>
  <si>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</si>
  <si>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</si>
  <si>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</si>
  <si>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</si>
  <si>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</si>
  <si>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</si>
  <si>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</si>
  <si>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</si>
  <si>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</si>
  <si>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</si>
  <si>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</si>
  <si>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</si>
  <si>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</si>
  <si>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</si>
  <si>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</si>
  <si>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</si>
  <si>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</si>
  <si>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</si>
  <si>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</si>
  <si>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</si>
  <si>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</si>
  <si>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</si>
  <si>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</si>
  <si>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</si>
  <si>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</si>
  <si>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</si>
  <si>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</si>
  <si>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</si>
  <si>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</si>
  <si>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</si>
  <si>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</si>
  <si>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</si>
  <si>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</si>
  <si>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</si>
  <si>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</si>
  <si>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</si>
  <si>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</si>
  <si>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</si>
  <si>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</si>
  <si>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</si>
  <si>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</si>
  <si>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</si>
  <si>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</si>
  <si>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</si>
  <si>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</si>
  <si>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</si>
  <si>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</si>
  <si>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</si>
  <si>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</si>
  <si>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</si>
  <si>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</si>
  <si>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</si>
  <si>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</si>
  <si>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</si>
  <si>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</si>
  <si>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</si>
  <si>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</si>
  <si>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</si>
  <si>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</si>
  <si>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</si>
  <si>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</si>
  <si>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</si>
  <si>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</si>
  <si>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</si>
  <si>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</si>
  <si>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</si>
  <si>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</si>
  <si>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</si>
  <si>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</si>
  <si>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</si>
  <si>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</si>
  <si>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</si>
  <si>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</si>
  <si>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</si>
  <si>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</si>
  <si>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</si>
  <si>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</si>
  <si>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</si>
  <si>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</si>
  <si>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</si>
  <si>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</si>
  <si>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</si>
  <si>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</si>
  <si>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</si>
  <si>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</si>
  <si>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</si>
  <si>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</si>
  <si>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</si>
  <si>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</si>
  <si>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</si>
  <si>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</si>
  <si>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</si>
  <si>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</si>
  <si>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</si>
  <si>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</si>
  <si>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</si>
  <si>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</si>
  <si>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</si>
  <si>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</si>
  <si>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</si>
  <si>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</si>
  <si>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</si>
  <si>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</si>
  <si>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</si>
  <si>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</si>
  <si>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</si>
  <si>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</si>
  <si>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</si>
  <si>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</si>
  <si>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</si>
  <si>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</si>
  <si>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</si>
  <si>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</si>
  <si>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</si>
  <si>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</si>
  <si>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</si>
  <si>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</si>
  <si>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</si>
  <si>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</si>
  <si>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</si>
  <si>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</si>
  <si>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</si>
  <si>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</si>
  <si>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</si>
  <si>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</si>
  <si>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</si>
  <si>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</si>
  <si>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</si>
  <si>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</si>
  <si>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</si>
  <si>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</si>
  <si>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</si>
  <si>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</si>
  <si>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</si>
  <si>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</si>
  <si>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</si>
  <si>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</si>
  <si>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</si>
  <si>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</si>
  <si>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</si>
  <si>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</si>
  <si>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</si>
  <si>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</si>
  <si>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</si>
  <si>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</si>
  <si>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</si>
  <si>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</si>
  <si>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</si>
  <si>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</si>
  <si>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</si>
  <si>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</si>
  <si>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</si>
  <si>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</si>
  <si>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</si>
  <si>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</si>
  <si>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</si>
  <si>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</si>
  <si>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</si>
  <si>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</si>
  <si>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</si>
  <si>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</si>
  <si>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</si>
  <si>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</si>
  <si>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</si>
  <si>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</si>
  <si>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</si>
  <si>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</si>
  <si>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</si>
  <si>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</si>
  <si>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</si>
  <si>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</si>
  <si>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</si>
  <si>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</si>
  <si>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</si>
  <si>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</si>
  <si>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</si>
  <si>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</si>
  <si>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</si>
  <si>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</si>
  <si>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</si>
  <si>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</si>
  <si>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</si>
  <si>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</si>
  <si>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</si>
  <si>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</si>
  <si>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</si>
  <si>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</si>
  <si>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</si>
  <si>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</si>
  <si>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</si>
  <si>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</si>
  <si>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</si>
  <si>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</si>
  <si>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</si>
  <si>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</si>
  <si>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</si>
  <si>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</si>
  <si>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</si>
  <si>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</si>
  <si>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</si>
  <si>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</si>
  <si>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</si>
  <si>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</si>
  <si>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</si>
  <si>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</si>
  <si>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</si>
  <si>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</si>
  <si>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</si>
  <si>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</si>
  <si>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</si>
  <si>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</si>
  <si>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</si>
  <si>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</si>
  <si>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</si>
  <si>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</si>
  <si>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</si>
  <si>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</si>
  <si>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</si>
  <si>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</si>
  <si>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</si>
  <si>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</si>
  <si>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</si>
  <si>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</si>
  <si>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</si>
  <si>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</si>
  <si>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</si>
  <si>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</si>
  <si>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</si>
  <si>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</si>
  <si>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</si>
  <si>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</si>
  <si>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</si>
  <si>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</si>
  <si>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</si>
  <si>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</si>
  <si>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</si>
  <si>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</si>
  <si>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</si>
  <si>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</si>
  <si>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</si>
  <si>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</si>
  <si>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</si>
  <si>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</si>
  <si>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</si>
  <si>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</si>
  <si>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</si>
  <si>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</si>
  <si>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</si>
  <si>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</si>
  <si>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</si>
  <si>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</si>
  <si>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</si>
  <si>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</si>
  <si>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</si>
  <si>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</si>
  <si>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</si>
  <si>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</si>
  <si>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</si>
  <si>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</si>
  <si>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</si>
  <si>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</si>
  <si>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</si>
  <si>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</si>
  <si>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</si>
  <si>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</si>
  <si>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</si>
  <si>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</si>
  <si>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</si>
  <si>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</si>
  <si>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</si>
  <si>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</si>
  <si>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</si>
  <si>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</si>
  <si>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</si>
  <si>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</si>
  <si>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</si>
  <si>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</si>
  <si>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</si>
  <si>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</si>
  <si>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</si>
  <si>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</si>
  <si>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</si>
  <si>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</si>
  <si>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</si>
  <si>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</si>
  <si>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</si>
  <si>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</si>
  <si>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</si>
  <si>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</si>
  <si>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</si>
  <si>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</si>
  <si>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</si>
  <si>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</si>
  <si>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</si>
  <si>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</si>
  <si>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</si>
  <si>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</si>
  <si>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</si>
  <si>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</si>
  <si>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</si>
  <si>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</si>
  <si>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</si>
  <si>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</si>
  <si>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</si>
  <si>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</si>
  <si>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</si>
  <si>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</si>
  <si>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</si>
  <si>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</si>
  <si>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</si>
  <si>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</si>
  <si>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</si>
  <si>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</si>
  <si>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</si>
  <si>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</si>
  <si>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</si>
  <si>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</si>
  <si>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</si>
  <si>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</si>
  <si>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</si>
  <si>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</si>
  <si>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</si>
  <si>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</si>
  <si>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</si>
  <si>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</si>
  <si>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</si>
  <si>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</si>
  <si>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</si>
  <si>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</si>
  <si>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</si>
  <si>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</si>
  <si>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</si>
  <si>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</si>
  <si>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</si>
  <si>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</si>
  <si>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</si>
  <si>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</si>
  <si>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</si>
  <si>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</si>
  <si>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</si>
  <si>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</si>
  <si>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</si>
  <si>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</si>
  <si>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</si>
  <si>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</si>
  <si>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</si>
  <si>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</si>
  <si>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</si>
  <si>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</si>
  <si>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</si>
  <si>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</si>
  <si>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</si>
  <si>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</si>
  <si>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</si>
  <si>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</si>
  <si>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</si>
  <si>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</si>
  <si>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</si>
  <si>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</si>
  <si>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</si>
  <si>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</si>
  <si>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</si>
  <si>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</si>
  <si>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</si>
  <si>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</si>
  <si>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</si>
  <si>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</si>
  <si>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</si>
  <si>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</si>
  <si>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</si>
  <si>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</si>
  <si>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</si>
  <si>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</si>
  <si>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</si>
  <si>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</si>
  <si>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</si>
  <si>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</si>
  <si>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</si>
  <si>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</si>
  <si>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</si>
  <si>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</si>
  <si>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</si>
  <si>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</si>
  <si>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</si>
  <si>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</si>
  <si>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</si>
  <si>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</si>
  <si>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</si>
  <si>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</si>
  <si>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</si>
  <si>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</si>
  <si>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</si>
  <si>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</si>
  <si>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</si>
  <si>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</si>
  <si>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</si>
  <si>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</si>
  <si>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</si>
  <si>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</si>
  <si>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</si>
  <si>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</si>
  <si>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</si>
  <si>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</si>
  <si>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</si>
  <si>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</si>
  <si>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</si>
  <si>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</si>
  <si>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</si>
  <si>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</si>
  <si>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</si>
  <si>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</si>
  <si>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</si>
  <si>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</si>
  <si>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</si>
  <si>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</si>
  <si>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</si>
  <si>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</si>
  <si>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</si>
  <si>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</si>
  <si>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</si>
  <si>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</si>
  <si>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</si>
  <si>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</si>
  <si>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</si>
  <si>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</si>
  <si>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</si>
  <si>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</si>
  <si>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</si>
  <si>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</si>
  <si>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</si>
  <si>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</si>
  <si>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</si>
  <si>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</si>
  <si>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</si>
  <si>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</si>
  <si>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</si>
  <si>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</si>
  <si>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</si>
  <si>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</si>
  <si>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</si>
  <si>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</si>
  <si>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</si>
  <si>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</si>
  <si>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</si>
  <si>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</si>
  <si>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</si>
  <si>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</si>
  <si>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</si>
  <si>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</si>
  <si>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</si>
  <si>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</si>
  <si>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</si>
  <si>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</si>
  <si>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</si>
  <si>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</si>
  <si>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</si>
  <si>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</si>
  <si>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</si>
  <si>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</si>
  <si>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</si>
  <si>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</si>
  <si>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</si>
  <si>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</si>
  <si>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</si>
  <si>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</si>
  <si>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</si>
  <si>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</si>
  <si>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</si>
  <si>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</si>
  <si>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</si>
  <si>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</si>
  <si>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</si>
  <si>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</si>
  <si>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</si>
  <si>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</si>
  <si>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</si>
  <si>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</si>
  <si>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</si>
  <si>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</si>
  <si>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</si>
  <si>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</si>
  <si>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</si>
  <si>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</si>
  <si>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</si>
  <si>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</si>
  <si>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</si>
  <si>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</si>
  <si>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</si>
  <si>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</si>
  <si>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</si>
  <si>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</si>
  <si>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</si>
  <si>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</si>
  <si>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</si>
  <si>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</si>
  <si>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</si>
  <si>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</si>
  <si>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</si>
  <si>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</si>
  <si>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</si>
  <si>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</si>
  <si>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</si>
  <si>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</si>
  <si>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</si>
  <si>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</si>
  <si>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</si>
  <si>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</si>
  <si>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</si>
  <si>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</si>
  <si>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</si>
  <si>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</si>
  <si>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</si>
  <si>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</si>
  <si>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</si>
  <si>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</si>
  <si>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</si>
  <si>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</si>
  <si>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</si>
  <si>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</si>
  <si>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</si>
  <si>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</si>
  <si>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</si>
  <si>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</si>
  <si>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</si>
  <si>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</si>
  <si>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</si>
  <si>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</si>
  <si>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</si>
  <si>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</si>
  <si>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</si>
  <si>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</si>
  <si>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</si>
  <si>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</si>
  <si>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</si>
  <si>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</si>
  <si>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</si>
  <si>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</si>
  <si>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</si>
  <si>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</si>
  <si>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</si>
  <si>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</si>
  <si>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</si>
  <si>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</si>
  <si>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</si>
  <si>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</si>
  <si>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</si>
  <si>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</si>
  <si>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</si>
  <si>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</si>
  <si>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</si>
  <si>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</si>
  <si>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</si>
  <si>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</si>
  <si>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</si>
  <si>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</si>
  <si>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</si>
  <si>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</si>
  <si>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</si>
  <si>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</si>
  <si>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</si>
  <si>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</si>
  <si>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</si>
  <si>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</si>
  <si>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</si>
  <si>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</si>
  <si>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</si>
  <si>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</si>
  <si>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</si>
  <si>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</si>
  <si>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</si>
  <si>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</si>
  <si>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</si>
  <si>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</si>
  <si>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</si>
  <si>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</si>
  <si>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</si>
  <si>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</si>
  <si>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</si>
  <si>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</si>
  <si>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</si>
  <si>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</si>
  <si>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</si>
  <si>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</si>
  <si>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</si>
  <si>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</si>
  <si>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</si>
  <si>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</si>
  <si>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</si>
  <si>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</si>
  <si>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</si>
  <si>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</si>
  <si>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</si>
  <si>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</si>
  <si>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</si>
  <si>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</si>
  <si>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</si>
  <si>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</si>
  <si>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</si>
  <si>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</si>
  <si>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</si>
  <si>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</si>
  <si>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</si>
  <si>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</si>
  <si>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</si>
  <si>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</si>
  <si>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</si>
  <si>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</si>
  <si>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</si>
  <si>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</si>
  <si>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</si>
  <si>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</si>
  <si>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</si>
  <si>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</si>
  <si>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</si>
  <si>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</si>
  <si>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</si>
  <si>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</si>
  <si>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</si>
  <si>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</si>
  <si>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</si>
  <si>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</si>
  <si>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</si>
  <si>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</si>
  <si>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</si>
  <si>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</si>
  <si>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</si>
  <si>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</si>
  <si>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</si>
  <si>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</si>
  <si>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</si>
  <si>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</si>
  <si>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</si>
  <si>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</si>
  <si>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</si>
  <si>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</si>
  <si>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</si>
  <si>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</si>
  <si>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</si>
  <si>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</si>
  <si>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</si>
  <si>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</si>
  <si>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</si>
  <si>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</si>
  <si>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</si>
  <si>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</si>
  <si>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</si>
  <si>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</si>
  <si>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</si>
  <si>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</si>
  <si>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</si>
  <si>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</si>
  <si>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</si>
  <si>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</si>
  <si>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</si>
  <si>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</si>
  <si>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</si>
  <si>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</si>
  <si>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</si>
  <si>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</si>
  <si>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</si>
  <si>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</si>
  <si>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</si>
  <si>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</si>
  <si>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</si>
  <si>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</si>
  <si>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</si>
  <si>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</si>
  <si>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</si>
  <si>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</si>
  <si>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</si>
  <si>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</si>
  <si>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</si>
  <si>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</si>
  <si>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</si>
  <si>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</si>
  <si>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</si>
  <si>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</si>
  <si>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</si>
  <si>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</si>
  <si>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</si>
  <si>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</si>
  <si>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</si>
  <si>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</si>
  <si>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</si>
  <si>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</si>
  <si>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</si>
  <si>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</si>
  <si>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</si>
  <si>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</si>
  <si>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</si>
  <si>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</si>
  <si>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</si>
  <si>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</si>
  <si>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</si>
  <si>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</si>
  <si>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</si>
  <si>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</si>
  <si>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</si>
  <si>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</si>
  <si>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</si>
  <si>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</si>
  <si>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</si>
  <si>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</si>
  <si>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</si>
  <si>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</si>
  <si>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</si>
  <si>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</si>
  <si>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</si>
  <si>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</si>
  <si>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</si>
  <si>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</si>
  <si>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</si>
  <si>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</si>
  <si>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</si>
  <si>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</si>
  <si>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</si>
  <si>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</si>
  <si>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</si>
  <si>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</si>
  <si>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</si>
  <si>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</si>
  <si>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</si>
  <si>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</si>
  <si>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</si>
  <si>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</si>
  <si>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</si>
  <si>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</si>
  <si>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</si>
  <si>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</si>
  <si>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</si>
  <si>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</si>
  <si>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</si>
  <si>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</si>
  <si>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</si>
  <si>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</si>
  <si>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</si>
  <si>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</si>
  <si>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</si>
  <si>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</si>
  <si>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</si>
  <si>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</si>
  <si>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</si>
  <si>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</si>
  <si>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</si>
  <si>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</si>
  <si>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</si>
  <si>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</si>
  <si>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</si>
  <si>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</si>
  <si>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</si>
  <si>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</si>
  <si>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</si>
  <si>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</si>
  <si>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</si>
  <si>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</si>
  <si>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</si>
  <si>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</si>
  <si>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</si>
  <si>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</si>
  <si>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</si>
  <si>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</si>
  <si>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</si>
  <si>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</si>
  <si>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</si>
  <si>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</si>
  <si>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</si>
  <si>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</si>
  <si>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</si>
  <si>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</si>
  <si>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</si>
  <si>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</si>
  <si>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</si>
  <si>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</si>
  <si>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</si>
  <si>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</si>
  <si>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</si>
  <si>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</si>
  <si>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</si>
  <si>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</si>
  <si>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</si>
  <si>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</si>
  <si>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</si>
  <si>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</si>
  <si>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</si>
  <si>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</si>
  <si>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</si>
  <si>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</si>
  <si>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</si>
  <si>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</si>
  <si>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</si>
  <si>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</si>
  <si>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</si>
  <si>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</si>
  <si>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</si>
  <si>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</si>
  <si>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</si>
  <si>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</si>
  <si>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</si>
  <si>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</si>
  <si>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</si>
  <si>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</si>
  <si>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</si>
  <si>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</si>
  <si>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</si>
  <si>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</si>
  <si>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</si>
  <si>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</si>
  <si>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</si>
  <si>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</si>
  <si>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</si>
  <si>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</si>
  <si>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</si>
  <si>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</si>
  <si>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</si>
  <si>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</si>
  <si>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</si>
  <si>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</si>
  <si>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</si>
  <si>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</si>
  <si>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</si>
  <si>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</si>
  <si>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</si>
  <si>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</si>
  <si>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</si>
  <si>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</si>
  <si>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</si>
  <si>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</si>
  <si>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</si>
  <si>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</si>
  <si>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</si>
  <si>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</si>
  <si>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</si>
  <si>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</si>
  <si>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</si>
  <si>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</si>
  <si>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</si>
  <si>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</si>
  <si>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</si>
  <si>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</si>
  <si>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</si>
  <si>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</si>
  <si>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</si>
  <si>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</si>
  <si>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</si>
  <si>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</si>
  <si>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</si>
  <si>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</si>
  <si>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</si>
  <si>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</si>
  <si>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</si>
  <si>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</si>
  <si>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</si>
  <si>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</si>
  <si>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</si>
  <si>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</si>
  <si>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</si>
  <si>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</si>
  <si>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</si>
  <si>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</si>
  <si>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</si>
  <si>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</si>
  <si>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</si>
  <si>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</si>
  <si>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</si>
  <si>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</si>
  <si>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</si>
  <si>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</si>
  <si>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</si>
  <si>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</si>
  <si>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</si>
  <si>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</si>
  <si>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</si>
  <si>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</si>
  <si>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</si>
  <si>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</si>
  <si>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</si>
  <si>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</si>
  <si>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</si>
  <si>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</si>
  <si>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</si>
  <si>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</si>
  <si>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</si>
  <si>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</si>
  <si>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</si>
  <si>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</si>
  <si>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</si>
  <si>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</si>
  <si>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</si>
  <si>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</si>
  <si>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</si>
  <si>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</si>
  <si>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</si>
  <si>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</si>
  <si>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</si>
  <si>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</si>
  <si>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</si>
  <si>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</si>
  <si>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</si>
  <si>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</si>
  <si>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</si>
  <si>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</si>
  <si>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</si>
  <si>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</si>
  <si>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</si>
  <si>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</si>
  <si>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</si>
  <si>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</si>
  <si>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</si>
  <si>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</si>
  <si>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</si>
  <si>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</si>
  <si>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</si>
  <si>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</si>
  <si>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</si>
  <si>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</si>
  <si>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</si>
  <si>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</si>
  <si>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</si>
  <si>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</si>
  <si>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</si>
  <si>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</si>
  <si>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</si>
  <si>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</si>
  <si>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</si>
  <si>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</si>
  <si>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</si>
  <si>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</si>
  <si>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</si>
  <si>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</si>
  <si>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</si>
  <si>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</si>
  <si>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</si>
  <si>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</si>
  <si>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</si>
  <si>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</si>
  <si>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</si>
  <si>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</si>
  <si>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</si>
  <si>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</si>
  <si>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</si>
  <si>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</si>
  <si>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</si>
  <si>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</si>
  <si>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</si>
  <si>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</si>
  <si>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</si>
  <si>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</si>
  <si>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</si>
  <si>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</si>
  <si>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</si>
  <si>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</si>
  <si>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</si>
  <si>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</si>
  <si>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</si>
  <si>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</si>
  <si>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</si>
  <si>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</si>
  <si>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</si>
  <si>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</si>
  <si>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</si>
  <si>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</si>
  <si>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</si>
  <si>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</si>
  <si>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</si>
  <si>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</si>
  <si>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</si>
  <si>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</si>
  <si>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</si>
  <si>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</si>
  <si>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</si>
  <si>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</si>
  <si>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</si>
  <si>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</si>
  <si>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</si>
  <si>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</si>
  <si>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</si>
  <si>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</si>
  <si>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</si>
  <si>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</si>
  <si>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</si>
  <si>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</si>
  <si>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</si>
  <si>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</si>
  <si>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</si>
  <si>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</si>
  <si>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</si>
  <si>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</si>
  <si>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</si>
  <si>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</si>
  <si>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</si>
  <si>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</si>
  <si>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</si>
  <si>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</si>
  <si>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</si>
  <si>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</si>
  <si>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</si>
  <si>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</si>
  <si>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</si>
  <si>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</si>
  <si>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</si>
  <si>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</si>
  <si>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</si>
  <si>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</si>
  <si>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</si>
  <si>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</si>
  <si>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</si>
  <si>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</si>
  <si>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</si>
  <si>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</si>
  <si>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</si>
  <si>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</si>
  <si>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</si>
  <si>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</si>
  <si>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</si>
  <si>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</si>
  <si>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</si>
  <si>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</si>
  <si>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</si>
  <si>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</si>
  <si>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</si>
  <si>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</si>
  <si>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</si>
  <si>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</si>
  <si>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</si>
  <si>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</si>
  <si>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</si>
  <si>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</si>
  <si>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</si>
  <si>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</si>
  <si>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</si>
  <si>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</si>
  <si>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</si>
  <si>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</si>
  <si>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</si>
  <si>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</si>
  <si>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</si>
  <si>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</si>
  <si>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</si>
  <si>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</si>
  <si>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</si>
  <si>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</si>
  <si>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</si>
  <si>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</si>
  <si>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</si>
  <si>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</si>
  <si>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</si>
  <si>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</si>
  <si>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</si>
  <si>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</si>
  <si>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</si>
  <si>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</si>
  <si>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</si>
  <si>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</si>
  <si>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</si>
  <si>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</si>
  <si>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</si>
  <si>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</si>
  <si>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</si>
  <si>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</si>
  <si>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</si>
  <si>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</si>
  <si>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</si>
  <si>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</si>
  <si>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</si>
  <si>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</si>
  <si>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</si>
  <si>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</si>
  <si>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</si>
  <si>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</si>
  <si>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</si>
  <si>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</si>
  <si>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</si>
  <si>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</si>
  <si>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</si>
  <si>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</si>
  <si>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</si>
  <si>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</si>
  <si>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</si>
  <si>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</si>
  <si>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</si>
  <si>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</si>
  <si>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</si>
  <si>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</si>
  <si>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</si>
  <si>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</si>
  <si>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</si>
  <si>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</si>
  <si>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</si>
  <si>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</si>
  <si>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</si>
  <si>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</si>
  <si>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</si>
  <si>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</si>
  <si>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</si>
  <si>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</si>
  <si>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</si>
  <si>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</si>
  <si>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</si>
  <si>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</si>
  <si>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</si>
  <si>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</si>
  <si>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</si>
  <si>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</si>
  <si>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</si>
  <si>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</si>
  <si>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</si>
  <si>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</si>
  <si>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</si>
  <si>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</si>
  <si>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</si>
  <si>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</si>
  <si>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</si>
  <si>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</si>
  <si>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</si>
  <si>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</si>
  <si>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</si>
  <si>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</si>
  <si>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</si>
  <si>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</si>
  <si>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</si>
  <si>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</si>
  <si>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</si>
  <si>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</si>
  <si>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</si>
  <si>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</si>
  <si>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</si>
  <si>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</si>
  <si>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</si>
  <si>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</si>
  <si>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</si>
  <si>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</si>
  <si>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</si>
  <si>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</si>
  <si>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</si>
  <si>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</si>
  <si>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</si>
  <si>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</si>
  <si>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</si>
  <si>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</si>
  <si>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</si>
  <si>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</si>
  <si>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</si>
  <si>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</si>
  <si>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</si>
  <si>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</si>
  <si>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</si>
  <si>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</si>
  <si>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</si>
  <si>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</si>
  <si>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</si>
  <si>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</si>
  <si>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</si>
  <si>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</si>
  <si>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</si>
  <si>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</si>
  <si>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</si>
  <si>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</si>
  <si>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</si>
  <si>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</si>
  <si>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</si>
  <si>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</si>
  <si>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</si>
  <si>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</si>
  <si>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</si>
  <si>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</si>
  <si>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</si>
  <si>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</si>
  <si>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</si>
  <si>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</si>
  <si>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</si>
  <si>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</si>
  <si>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</si>
  <si>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</si>
  <si>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</si>
  <si>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</si>
  <si>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</si>
  <si>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</si>
  <si>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</si>
  <si>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</si>
  <si>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</si>
  <si>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</si>
  <si>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</si>
  <si>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</si>
  <si>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</si>
  <si>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</si>
  <si>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</si>
  <si>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</si>
  <si>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</si>
  <si>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</si>
  <si>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</si>
  <si>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</si>
  <si>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</si>
  <si>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</si>
  <si>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</si>
  <si>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</si>
  <si>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</si>
  <si>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</si>
  <si>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</si>
  <si>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</si>
  <si>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</si>
  <si>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</si>
  <si>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</si>
  <si>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</si>
  <si>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</si>
  <si>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</si>
  <si>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</si>
  <si>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</si>
  <si>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</si>
  <si>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</si>
  <si>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</si>
  <si>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</si>
  <si>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</si>
  <si>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</si>
  <si>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</si>
  <si>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</si>
  <si>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</si>
  <si>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</si>
  <si>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</si>
  <si>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</si>
  <si>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</si>
  <si>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</si>
  <si>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</si>
  <si>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</si>
  <si>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</si>
  <si>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</si>
  <si>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</si>
  <si>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</si>
  <si>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</si>
  <si>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</si>
  <si>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</si>
  <si>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</si>
  <si>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</si>
  <si>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</si>
  <si>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</si>
  <si>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</si>
  <si>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</si>
  <si>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</si>
  <si>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</si>
  <si>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</si>
  <si>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</si>
  <si>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</si>
  <si>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</si>
  <si>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</si>
  <si>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</si>
  <si>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</si>
  <si>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</si>
  <si>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</si>
  <si>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</si>
  <si>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</si>
  <si>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</si>
  <si>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</si>
  <si>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</si>
  <si>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</si>
  <si>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</si>
  <si>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</si>
  <si>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</si>
  <si>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</si>
  <si>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</si>
  <si>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</si>
  <si>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</si>
  <si>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</si>
  <si>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</si>
  <si>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</si>
  <si>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</si>
  <si>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</si>
  <si>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</si>
  <si>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</si>
  <si>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</si>
  <si>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</si>
  <si>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</si>
  <si>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</si>
  <si>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</si>
  <si>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</si>
  <si>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</si>
  <si>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</si>
  <si>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</si>
  <si>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</si>
  <si>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</si>
  <si>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</si>
  <si>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</si>
  <si>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</si>
  <si>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</si>
  <si>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</si>
  <si>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</si>
  <si>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</si>
  <si>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</si>
  <si>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</si>
  <si>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</si>
  <si>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</si>
  <si>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</si>
  <si>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</si>
  <si>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</si>
  <si>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</si>
  <si>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</si>
  <si>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</si>
  <si>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</si>
  <si>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</si>
  <si>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</si>
  <si>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</si>
  <si>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</si>
  <si>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</si>
  <si>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</si>
  <si>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</si>
  <si>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</si>
  <si>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</si>
  <si>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</si>
  <si>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</si>
  <si>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</si>
  <si>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</si>
  <si>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</si>
  <si>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</si>
  <si>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</si>
  <si>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</si>
  <si>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</si>
  <si>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</si>
  <si>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</si>
  <si>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</si>
  <si>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</si>
  <si>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</si>
  <si>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</si>
  <si>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</si>
  <si>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</si>
  <si>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</si>
  <si>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</si>
  <si>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</si>
  <si>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</si>
  <si>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</si>
  <si>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</si>
  <si>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</si>
  <si>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</si>
  <si>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</si>
  <si>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</si>
  <si>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</si>
  <si>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</si>
  <si>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</si>
  <si>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</si>
  <si>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</si>
  <si>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</si>
  <si>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</si>
  <si>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</si>
  <si>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</si>
  <si>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</si>
  <si>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</si>
  <si>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</si>
  <si>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</si>
  <si>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</si>
  <si>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</si>
  <si>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</si>
  <si>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</si>
  <si>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</si>
  <si>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</si>
  <si>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</si>
  <si>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</si>
  <si>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</si>
  <si>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</si>
  <si>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</si>
  <si>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</si>
  <si>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</si>
  <si>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</si>
  <si>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</si>
  <si>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</si>
  <si>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</si>
  <si>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</si>
  <si>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</si>
  <si>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</si>
  <si>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</si>
  <si>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</si>
  <si>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</si>
  <si>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</si>
  <si>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</si>
  <si>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</si>
  <si>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</si>
  <si>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</si>
  <si>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</si>
  <si>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</si>
  <si>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</si>
  <si>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</si>
  <si>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</si>
  <si>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</si>
  <si>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</si>
  <si>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</si>
  <si>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</si>
  <si>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</si>
  <si>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</si>
  <si>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</si>
  <si>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</si>
  <si>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</si>
  <si>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</si>
  <si>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</si>
  <si>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</si>
  <si>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</si>
  <si>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</si>
  <si>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</si>
  <si>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</si>
  <si>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</si>
  <si>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</si>
  <si>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</si>
  <si>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</si>
  <si>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</si>
  <si>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</si>
  <si>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</si>
  <si>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</si>
  <si>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</si>
  <si>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</si>
  <si>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</si>
  <si>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</si>
  <si>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</si>
  <si>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</si>
  <si>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</si>
  <si>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</si>
  <si>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</si>
  <si>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</si>
  <si>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</si>
  <si>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</si>
  <si>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</si>
  <si>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</si>
  <si>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</si>
  <si>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</si>
  <si>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</si>
  <si>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</si>
  <si>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</si>
  <si>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</si>
  <si>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</si>
  <si>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</si>
  <si>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</si>
  <si>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</si>
  <si>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</si>
  <si>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</si>
  <si>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</si>
  <si>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</si>
  <si>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</si>
  <si>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</si>
  <si>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</si>
  <si>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</si>
  <si>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</si>
  <si>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</si>
  <si>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</si>
  <si>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</si>
  <si>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</si>
  <si>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</si>
  <si>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</si>
  <si>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</si>
  <si>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</si>
  <si>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</si>
  <si>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</si>
  <si>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</si>
  <si>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</si>
  <si>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</si>
  <si>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</si>
  <si>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</si>
  <si>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</si>
  <si>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</si>
  <si>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</si>
  <si>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</si>
  <si>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</si>
  <si>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</si>
  <si>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</si>
  <si>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</si>
  <si>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</si>
  <si>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</si>
  <si>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</si>
  <si>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</si>
  <si>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</si>
  <si>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</si>
  <si>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</si>
  <si>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</si>
  <si>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</si>
  <si>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</si>
  <si>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</si>
  <si>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</si>
  <si>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</si>
  <si>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</si>
  <si>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</si>
  <si>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</si>
  <si>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</si>
  <si>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</si>
  <si>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</si>
  <si>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</si>
  <si>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</si>
  <si>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</si>
  <si>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</si>
  <si>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</si>
  <si>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</si>
  <si>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</si>
  <si>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</si>
  <si>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</si>
  <si>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</si>
  <si>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</si>
  <si>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</si>
  <si>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</si>
  <si>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</si>
  <si>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</si>
  <si>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</si>
  <si>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</si>
  <si>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</si>
  <si>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</si>
  <si>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</si>
  <si>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</si>
  <si>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</si>
  <si>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</si>
  <si>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</si>
  <si>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</si>
  <si>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</si>
  <si>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</si>
  <si>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</si>
  <si>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</si>
  <si>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</si>
  <si>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</si>
  <si>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</si>
  <si>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</si>
  <si>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</si>
  <si>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</si>
  <si>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</si>
  <si>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</si>
  <si>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</si>
  <si>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</si>
  <si>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</si>
  <si>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</si>
  <si>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</si>
  <si>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</si>
  <si>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</si>
  <si>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</si>
  <si>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</si>
  <si>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</si>
  <si>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</si>
  <si>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</si>
  <si>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</si>
  <si>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</si>
  <si>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</si>
  <si>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</si>
  <si>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</si>
  <si>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</si>
  <si>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</si>
  <si>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</si>
  <si>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</si>
  <si>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</si>
  <si>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</si>
  <si>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</si>
  <si>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</si>
  <si>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</si>
  <si>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</si>
  <si>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</si>
  <si>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</si>
  <si>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</si>
  <si>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</si>
  <si>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</si>
  <si>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</si>
  <si>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</si>
  <si>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</si>
  <si>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</si>
  <si>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</si>
  <si>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</si>
  <si>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</si>
  <si>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</si>
  <si>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</si>
  <si>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</si>
  <si>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</si>
  <si>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</si>
  <si>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</si>
  <si>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</si>
  <si>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</si>
  <si>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</si>
  <si>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</si>
  <si>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</si>
  <si>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</si>
  <si>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</si>
  <si>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</si>
  <si>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</si>
  <si>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</si>
  <si>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</si>
  <si>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</si>
  <si>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</si>
  <si>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</si>
  <si>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</si>
  <si>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</si>
  <si>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</si>
  <si>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</si>
  <si>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</si>
  <si>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</si>
  <si>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</si>
  <si>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</si>
  <si>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</si>
  <si>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</si>
  <si>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</si>
  <si>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</si>
  <si>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</si>
  <si>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</si>
  <si>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</si>
  <si>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</si>
  <si>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</si>
  <si>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</si>
  <si>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</si>
  <si>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</si>
  <si>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</si>
  <si>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</si>
  <si>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</si>
  <si>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</si>
  <si>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</si>
  <si>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</si>
  <si>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</si>
  <si>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</si>
  <si>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</si>
  <si>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</si>
  <si>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</si>
  <si>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</si>
  <si>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</si>
  <si>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</si>
  <si>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</si>
  <si>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</si>
  <si>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</si>
  <si>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</si>
  <si>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</si>
  <si>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</si>
  <si>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</si>
  <si>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</si>
  <si>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</si>
  <si>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</si>
  <si>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</si>
  <si>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</si>
  <si>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</si>
  <si>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</si>
  <si>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</si>
  <si>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</si>
  <si>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</si>
  <si>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</si>
  <si>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</si>
  <si>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</si>
  <si>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</si>
  <si>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</si>
  <si>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</si>
  <si>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</si>
  <si>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</si>
  <si>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</si>
  <si>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</si>
  <si>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</si>
  <si>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</si>
  <si>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</si>
  <si>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</si>
  <si>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</si>
  <si>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</si>
  <si>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</si>
  <si>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</si>
  <si>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</si>
  <si>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</si>
  <si>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</si>
  <si>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</si>
  <si>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</si>
  <si>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</si>
  <si>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</si>
  <si>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</si>
  <si>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</si>
  <si>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</si>
  <si>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</si>
  <si>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</si>
  <si>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</si>
  <si>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</si>
  <si>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</si>
  <si>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</si>
  <si>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</si>
  <si>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</si>
  <si>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</si>
  <si>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</si>
  <si>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</si>
  <si>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</si>
  <si>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</si>
  <si>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</si>
  <si>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</si>
  <si>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</si>
  <si>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</si>
  <si>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</si>
  <si>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</si>
  <si>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</si>
  <si>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</si>
  <si>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</si>
  <si>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</si>
  <si>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</si>
  <si>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</si>
  <si>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</si>
  <si>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</si>
  <si>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</si>
  <si>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</si>
  <si>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</si>
  <si>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</si>
  <si>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</si>
  <si>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</si>
  <si>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</si>
  <si>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</si>
  <si>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</si>
  <si>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</si>
  <si>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</si>
  <si>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</si>
  <si>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</si>
  <si>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</si>
  <si>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</si>
  <si>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</si>
  <si>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</si>
  <si>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</si>
  <si>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</si>
  <si>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</si>
  <si>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</si>
  <si>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</si>
  <si>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</si>
  <si>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</si>
  <si>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</si>
  <si>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</si>
  <si>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</si>
  <si>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</si>
  <si>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</si>
  <si>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</si>
  <si>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</si>
  <si>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</si>
  <si>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</si>
  <si>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</si>
  <si>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</si>
  <si>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</si>
  <si>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</si>
  <si>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</si>
  <si>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</si>
  <si>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</si>
  <si>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</si>
  <si>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</si>
  <si>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</si>
  <si>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</si>
  <si>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</si>
  <si>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</si>
  <si>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</si>
  <si>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</si>
  <si>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</si>
  <si>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</si>
  <si>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</si>
  <si>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</si>
  <si>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</si>
  <si>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</si>
  <si>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</si>
  <si>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</si>
  <si>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</si>
  <si>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</si>
  <si>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</si>
  <si>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</si>
  <si>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</si>
  <si>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</si>
  <si>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</si>
  <si>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</si>
  <si>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</si>
  <si>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</si>
  <si>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</si>
  <si>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</si>
  <si>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</si>
  <si>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</si>
  <si>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</si>
  <si>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</si>
  <si>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</si>
  <si>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</si>
  <si>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</si>
  <si>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</si>
  <si>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</si>
  <si>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</si>
  <si>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</si>
  <si>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</si>
  <si>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</si>
  <si>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</si>
  <si>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</si>
  <si>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</si>
  <si>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</si>
  <si>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</si>
  <si>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</si>
  <si>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</si>
  <si>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</si>
  <si>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</si>
  <si>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</si>
  <si>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</si>
  <si>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</si>
  <si>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</si>
  <si>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</si>
  <si>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</si>
  <si>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</si>
  <si>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</si>
  <si>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</si>
  <si>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</si>
  <si>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</si>
  <si>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</si>
  <si>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</si>
  <si>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</si>
  <si>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</si>
  <si>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</si>
  <si>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</si>
  <si>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</si>
  <si>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</si>
  <si>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</si>
  <si>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</si>
  <si>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</si>
  <si>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</si>
  <si>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</si>
  <si>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</si>
  <si>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</si>
  <si>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</si>
  <si>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</si>
  <si>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</si>
  <si>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</si>
  <si>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</si>
  <si>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</si>
  <si>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</si>
  <si>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</si>
  <si>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</si>
  <si>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</si>
  <si>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</si>
  <si>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</si>
  <si>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</si>
  <si>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</si>
  <si>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</si>
  <si>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</si>
  <si>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</si>
  <si>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</si>
  <si>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</si>
  <si>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</si>
  <si>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</si>
  <si>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</si>
  <si>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</si>
  <si>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</si>
  <si>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</si>
  <si>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</si>
  <si>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</si>
  <si>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</si>
  <si>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</si>
  <si>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</si>
  <si>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</si>
  <si>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</si>
  <si>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</si>
  <si>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</si>
  <si>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</si>
  <si>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</si>
  <si>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</si>
  <si>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</si>
  <si>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</si>
  <si>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</si>
  <si>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</si>
  <si>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</si>
  <si>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</si>
  <si>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</si>
  <si>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</si>
  <si>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</si>
  <si>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</si>
  <si>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</si>
  <si>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</si>
  <si>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</si>
  <si>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</si>
  <si>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</si>
  <si>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</si>
  <si>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</si>
  <si>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</si>
  <si>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</si>
  <si>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</si>
  <si>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</si>
  <si>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</si>
  <si>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</si>
  <si>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</si>
  <si>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</si>
  <si>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</si>
  <si>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</si>
  <si>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</si>
  <si>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</si>
  <si>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</si>
  <si>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</si>
  <si>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</si>
  <si>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</si>
  <si>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</si>
  <si>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</si>
  <si>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</si>
  <si>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</si>
  <si>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</si>
  <si>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</si>
  <si>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</si>
  <si>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</si>
  <si>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</si>
  <si>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</si>
  <si>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</si>
  <si>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</si>
  <si>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</si>
  <si>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</si>
  <si>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</si>
  <si>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</si>
  <si>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</si>
  <si>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</si>
  <si>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</si>
  <si>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</si>
  <si>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</si>
  <si>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</si>
  <si>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</si>
  <si>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</si>
  <si>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</si>
  <si>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</si>
  <si>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</si>
  <si>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</si>
  <si>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</si>
  <si>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</si>
  <si>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</si>
  <si>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</si>
  <si>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</si>
  <si>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</si>
  <si>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</si>
  <si>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</si>
  <si>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</si>
  <si>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</si>
  <si>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</si>
  <si>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</si>
  <si>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</si>
  <si>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</si>
  <si>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</si>
  <si>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</si>
  <si>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</si>
  <si>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</si>
  <si>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</si>
  <si>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</si>
  <si>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</si>
  <si>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</si>
  <si>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</si>
  <si>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</si>
  <si>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</si>
  <si>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</si>
  <si>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</si>
  <si>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</si>
  <si>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</si>
  <si>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</si>
  <si>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</si>
  <si>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</si>
  <si>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</si>
  <si>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</si>
  <si>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</si>
  <si>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</si>
  <si>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</si>
  <si>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</si>
  <si>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</si>
  <si>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</si>
  <si>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</si>
  <si>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</si>
  <si>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</si>
  <si>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</si>
  <si>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</si>
  <si>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</si>
  <si>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</si>
  <si>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</si>
  <si>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</si>
  <si>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</si>
  <si>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</si>
  <si>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</si>
  <si>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</si>
  <si>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</si>
  <si>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</si>
  <si>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</si>
  <si>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</si>
  <si>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</si>
  <si>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</si>
  <si>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</si>
  <si>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</si>
  <si>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</si>
  <si>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</si>
  <si>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</si>
  <si>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</si>
  <si>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</si>
  <si>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</si>
  <si>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</si>
  <si>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</si>
  <si>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</si>
  <si>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</si>
  <si>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</si>
  <si>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</si>
  <si>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</si>
  <si>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</si>
  <si>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</si>
  <si>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</si>
  <si>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</si>
  <si>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</si>
  <si>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</si>
  <si>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</si>
  <si>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</si>
  <si>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</si>
  <si>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</si>
  <si>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</si>
  <si>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</si>
  <si>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</si>
  <si>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</si>
  <si>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</si>
  <si>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</si>
  <si>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</si>
  <si>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</si>
  <si>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</si>
  <si>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</si>
  <si>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</si>
  <si>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</si>
  <si>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</si>
  <si>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</si>
  <si>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</si>
  <si>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</si>
  <si>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</si>
  <si>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</si>
  <si>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</si>
  <si>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</si>
  <si>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</si>
  <si>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</si>
  <si>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</si>
  <si>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</si>
  <si>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</si>
  <si>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</si>
  <si>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</si>
  <si>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</si>
  <si>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</si>
  <si>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</si>
  <si>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</si>
  <si>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</si>
  <si>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</si>
  <si>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</si>
  <si>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</si>
  <si>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</si>
  <si>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</si>
  <si>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</si>
  <si>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</si>
  <si>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</si>
  <si>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</si>
  <si>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</si>
  <si>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</si>
  <si>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</si>
  <si>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</si>
  <si>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</si>
  <si>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</si>
  <si>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</si>
  <si>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</si>
  <si>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</si>
  <si>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</si>
  <si>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</si>
  <si>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</si>
  <si>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</si>
  <si>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</si>
  <si>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</si>
  <si>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</si>
  <si>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</si>
  <si>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</si>
  <si>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</si>
  <si>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</si>
  <si>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</si>
  <si>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</si>
  <si>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</si>
  <si>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</si>
  <si>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</si>
  <si>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</si>
  <si>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</si>
  <si>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</si>
  <si>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</si>
  <si>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</si>
  <si>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</si>
  <si>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</si>
  <si>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</si>
  <si>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</si>
  <si>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</si>
  <si>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</si>
  <si>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</si>
  <si>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</si>
  <si>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</si>
  <si>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</si>
  <si>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</si>
  <si>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</si>
  <si>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</si>
  <si>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</si>
  <si>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</si>
  <si>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</si>
  <si>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</si>
  <si>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</si>
  <si>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</si>
  <si>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</si>
  <si>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</si>
  <si>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</si>
  <si>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</si>
  <si>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</si>
  <si>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</si>
  <si>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</si>
  <si>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</si>
  <si>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</si>
  <si>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</si>
  <si>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</si>
  <si>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</si>
  <si>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</si>
  <si>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</si>
  <si>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</si>
  <si>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</si>
  <si>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</si>
  <si>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</si>
  <si>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</si>
  <si>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</si>
  <si>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</si>
  <si>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</si>
  <si>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</si>
  <si>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</si>
  <si>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</si>
  <si>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</si>
  <si>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</si>
  <si>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</si>
  <si>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</si>
  <si>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</si>
  <si>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</si>
  <si>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</si>
  <si>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</si>
  <si>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</si>
  <si>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</si>
  <si>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</si>
  <si>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</si>
  <si>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</si>
  <si>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</si>
  <si>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</si>
  <si>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</si>
  <si>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</si>
  <si>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</si>
  <si>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</si>
  <si>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</si>
  <si>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</si>
  <si>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</si>
  <si>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</si>
  <si>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</si>
  <si>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</si>
  <si>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</si>
  <si>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</si>
  <si>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</si>
  <si>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</si>
  <si>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</si>
  <si>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</si>
  <si>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</si>
  <si>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</si>
  <si>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</si>
  <si>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</si>
  <si>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</si>
  <si>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</si>
  <si>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</si>
  <si>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</si>
  <si>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</si>
  <si>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</si>
  <si>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</si>
  <si>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</si>
  <si>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</si>
  <si>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</si>
  <si>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</si>
  <si>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</si>
  <si>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</si>
  <si>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</si>
  <si>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</si>
  <si>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</si>
  <si>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</si>
  <si>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</si>
  <si>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</si>
  <si>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</si>
  <si>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</si>
  <si>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</si>
  <si>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</si>
  <si>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</si>
  <si>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</si>
  <si>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</si>
  <si>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</si>
  <si>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</si>
  <si>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</si>
  <si>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</si>
  <si>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</si>
  <si>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</si>
  <si>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</si>
  <si>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</si>
  <si>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</si>
  <si>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</si>
  <si>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</si>
  <si>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</si>
  <si>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</si>
  <si>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</si>
  <si>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</si>
  <si>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</si>
  <si>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</si>
  <si>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</si>
  <si>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</si>
  <si>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</si>
  <si>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</si>
  <si>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</si>
  <si>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</si>
  <si>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</si>
  <si>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</si>
  <si>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</si>
  <si>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</si>
  <si>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</si>
  <si>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</si>
  <si>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</si>
  <si>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</si>
  <si>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</si>
  <si>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</si>
  <si>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</si>
  <si>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</si>
  <si>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</si>
  <si>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</si>
  <si>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</si>
  <si>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</si>
  <si>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</si>
  <si>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</si>
  <si>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</si>
  <si>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</si>
  <si>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</si>
  <si>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</si>
  <si>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</si>
  <si>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</si>
  <si>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</si>
  <si>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</si>
  <si>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</si>
  <si>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</si>
  <si>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</si>
  <si>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</si>
  <si>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</si>
  <si>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</si>
  <si>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</si>
  <si>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</si>
  <si>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</si>
  <si>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</si>
  <si>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</si>
  <si>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</si>
  <si>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</si>
  <si>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</si>
  <si>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</si>
  <si>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</si>
  <si>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</si>
  <si>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</si>
  <si>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</si>
  <si>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</si>
  <si>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</si>
  <si>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</si>
  <si>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</si>
  <si>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</si>
  <si>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</si>
  <si>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</si>
  <si>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</si>
  <si>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</si>
  <si>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</si>
  <si>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</si>
  <si>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</si>
  <si>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</si>
  <si>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</si>
  <si>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</si>
  <si>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</si>
  <si>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</si>
  <si>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</si>
  <si>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</si>
  <si>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</si>
  <si>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</si>
  <si>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</si>
  <si>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</si>
  <si>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</si>
  <si>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</si>
  <si>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</si>
  <si>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</si>
  <si>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</si>
  <si>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</si>
  <si>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</si>
  <si>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</si>
  <si>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</si>
  <si>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</si>
  <si>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</si>
  <si>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</si>
  <si>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</si>
  <si>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</si>
  <si>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</si>
  <si>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</si>
  <si>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</si>
  <si>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</si>
  <si>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</si>
  <si>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</si>
  <si>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</si>
  <si>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</si>
  <si>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</si>
  <si>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</si>
  <si>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</si>
  <si>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</si>
  <si>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</si>
  <si>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</si>
  <si>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</si>
  <si>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</si>
  <si>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</si>
  <si>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</si>
  <si>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</si>
  <si>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</si>
  <si>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</si>
  <si>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</si>
  <si>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</si>
  <si>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</si>
  <si>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</si>
  <si>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</si>
  <si>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</si>
  <si>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</si>
  <si>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</si>
  <si>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</si>
  <si>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</si>
  <si>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</si>
  <si>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</si>
  <si>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</si>
  <si>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</si>
  <si>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</si>
  <si>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</si>
  <si>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</si>
  <si>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</si>
  <si>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</si>
  <si>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</si>
  <si>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</si>
  <si>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</si>
  <si>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</si>
  <si>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</si>
  <si>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</si>
  <si>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</si>
  <si>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</si>
  <si>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</si>
  <si>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</si>
  <si>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</si>
  <si>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</si>
  <si>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</si>
  <si>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</si>
  <si>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</si>
  <si>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</si>
  <si>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</si>
  <si>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</si>
  <si>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</si>
  <si>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</si>
  <si>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</si>
  <si>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</si>
  <si>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</si>
  <si>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</si>
  <si>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</si>
  <si>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</si>
  <si>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</si>
  <si>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</si>
  <si>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</si>
  <si>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</si>
  <si>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</si>
  <si>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</si>
  <si>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</si>
  <si>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</si>
  <si>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</si>
  <si>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</si>
  <si>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</si>
  <si>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</si>
  <si>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</si>
  <si>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</si>
  <si>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</si>
  <si>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</si>
  <si>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</si>
  <si>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</si>
  <si>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</si>
  <si>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</si>
  <si>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</si>
  <si>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</si>
  <si>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</si>
  <si>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</si>
  <si>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</si>
  <si>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</si>
  <si>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</si>
  <si>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</si>
  <si>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</si>
  <si>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</si>
  <si>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</si>
  <si>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</si>
  <si>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</si>
  <si>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</si>
  <si>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</si>
  <si>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</si>
  <si>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</si>
  <si>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</si>
  <si>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</si>
  <si>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</si>
  <si>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</si>
  <si>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</si>
  <si>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</si>
  <si>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</si>
  <si>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</si>
  <si>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</si>
  <si>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</si>
  <si>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</si>
  <si>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</si>
  <si>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</si>
  <si>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</si>
  <si>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</si>
  <si>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</si>
  <si>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</si>
  <si>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</si>
  <si>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</si>
  <si>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</si>
  <si>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</si>
  <si>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</si>
  <si>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</si>
  <si>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</si>
  <si>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</si>
  <si>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</si>
  <si>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</si>
  <si>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</si>
  <si>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</si>
  <si>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</si>
  <si>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</si>
  <si>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</si>
  <si>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</si>
  <si>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</si>
  <si>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</si>
  <si>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</si>
  <si>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</si>
  <si>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</si>
  <si>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</si>
  <si>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</si>
  <si>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</si>
  <si>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</si>
  <si>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</si>
  <si>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</si>
  <si>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</si>
  <si>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</si>
  <si>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</si>
  <si>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</si>
  <si>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</si>
  <si>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</si>
  <si>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</si>
  <si>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</si>
  <si>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</si>
  <si>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</si>
  <si>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</si>
  <si>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</si>
  <si>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</si>
  <si>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</si>
  <si>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</si>
  <si>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</si>
  <si>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</si>
  <si>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</si>
  <si>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</si>
  <si>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</si>
  <si>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</si>
  <si>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</si>
  <si>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</si>
  <si>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</si>
  <si>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</si>
  <si>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</si>
  <si>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</si>
  <si>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</si>
  <si>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</si>
  <si>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</si>
  <si>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</si>
  <si>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</si>
  <si>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</si>
  <si>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</si>
  <si>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</si>
  <si>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</si>
  <si>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</si>
  <si>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</si>
  <si>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</si>
  <si>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</si>
  <si>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</si>
  <si>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</si>
  <si>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</si>
  <si>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</si>
  <si>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</si>
  <si>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</si>
  <si>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</si>
  <si>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</si>
  <si>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</si>
  <si>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</si>
  <si>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</si>
  <si>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</si>
  <si>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</si>
  <si>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</si>
  <si>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</si>
  <si>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</si>
  <si>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</si>
  <si>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</si>
  <si>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</si>
  <si>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</si>
  <si>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</si>
  <si>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</si>
  <si>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</si>
  <si>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</si>
  <si>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</si>
  <si>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</si>
  <si>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</si>
  <si>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</si>
  <si>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</si>
  <si>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</si>
  <si>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</si>
  <si>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</si>
  <si>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</si>
  <si>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</si>
  <si>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</si>
  <si>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</si>
  <si>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</si>
  <si>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</si>
  <si>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</si>
  <si>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</si>
  <si>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</si>
  <si>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</si>
  <si>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</si>
  <si>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</si>
  <si>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</si>
  <si>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</si>
  <si>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</si>
  <si>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</si>
  <si>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</si>
  <si>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</si>
  <si>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</si>
  <si>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</si>
  <si>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</si>
  <si>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</si>
  <si>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</si>
  <si>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</si>
  <si>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</si>
  <si>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</si>
  <si>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</si>
  <si>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</si>
  <si>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</si>
  <si>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</si>
  <si>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</si>
  <si>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</si>
  <si>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</si>
  <si>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</si>
  <si>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</si>
  <si>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</si>
  <si>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</si>
  <si>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</si>
  <si>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</si>
  <si>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</si>
  <si>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</si>
  <si>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</si>
  <si>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</si>
  <si>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</si>
  <si>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</si>
  <si>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</si>
  <si>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</si>
  <si>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</si>
  <si>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</si>
  <si>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</si>
  <si>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</si>
  <si>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</si>
  <si>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</si>
  <si>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</si>
  <si>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</si>
  <si>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</si>
  <si>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</si>
  <si>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</si>
  <si>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</si>
  <si>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</si>
  <si>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</si>
  <si>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</si>
  <si>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</si>
  <si>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</si>
  <si>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</si>
  <si>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</si>
  <si>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</si>
  <si>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</si>
  <si>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</si>
  <si>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</si>
  <si>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</si>
  <si>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</si>
  <si>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</si>
  <si>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</si>
  <si>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</si>
  <si>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</si>
  <si>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</si>
  <si>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</si>
  <si>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</si>
  <si>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</si>
  <si>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</si>
  <si>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</si>
  <si>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</si>
  <si>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</si>
  <si>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</si>
  <si>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</si>
  <si>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</si>
  <si>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</si>
  <si>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</si>
  <si>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</si>
  <si>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</si>
  <si>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</si>
  <si>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</si>
  <si>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</si>
  <si>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</si>
  <si>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</si>
  <si>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</si>
  <si>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</si>
  <si>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</si>
  <si>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</si>
  <si>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</si>
  <si>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</si>
  <si>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</si>
  <si>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</si>
  <si>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</si>
  <si>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</si>
  <si>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</si>
  <si>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</si>
  <si>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</si>
  <si>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</si>
  <si>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</si>
  <si>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</si>
  <si>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</si>
  <si>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</si>
  <si>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</si>
  <si>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</si>
  <si>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</si>
  <si>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</si>
  <si>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</si>
  <si>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</si>
  <si>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</si>
  <si>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</si>
  <si>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</si>
  <si>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</si>
  <si>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</si>
  <si>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</si>
  <si>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</si>
  <si>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</si>
  <si>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</si>
  <si>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</si>
  <si>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</si>
  <si>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</si>
  <si>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</si>
  <si>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</si>
  <si>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</si>
  <si>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</si>
  <si>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</si>
  <si>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</si>
  <si>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</si>
  <si>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</si>
  <si>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</si>
  <si>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</si>
  <si>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</si>
  <si>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</si>
  <si>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</si>
  <si>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</si>
  <si>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</si>
  <si>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</si>
  <si>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</si>
  <si>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</si>
  <si>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</si>
  <si>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</si>
  <si>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</si>
  <si>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</si>
  <si>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</si>
  <si>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</si>
  <si>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</si>
  <si>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</si>
  <si>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</si>
  <si>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</si>
  <si>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</si>
  <si>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</si>
  <si>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</si>
  <si>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</si>
  <si>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</si>
  <si>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</si>
  <si>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</si>
  <si>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</si>
  <si>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</si>
  <si>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</si>
  <si>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</si>
  <si>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</si>
  <si>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</si>
  <si>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</si>
  <si>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</si>
  <si>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</si>
  <si>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</si>
  <si>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</si>
  <si>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</si>
  <si>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</si>
  <si>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</si>
  <si>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</si>
  <si>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</si>
  <si>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</si>
  <si>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</si>
  <si>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</si>
  <si>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</si>
  <si>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</si>
  <si>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</si>
  <si>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</si>
  <si>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</si>
  <si>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</si>
  <si>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</si>
  <si>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</si>
  <si>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</si>
  <si>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</si>
  <si>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</si>
  <si>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</si>
  <si>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</si>
  <si>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</si>
  <si>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</si>
  <si>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</si>
  <si>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</si>
  <si>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</si>
  <si>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</si>
  <si>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</si>
  <si>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</si>
  <si>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</si>
  <si>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</si>
  <si>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</si>
  <si>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</si>
  <si>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</si>
  <si>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</si>
  <si>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</si>
  <si>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</si>
  <si>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</si>
  <si>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</si>
  <si>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</si>
  <si>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</si>
  <si>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</si>
  <si>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</si>
  <si>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</si>
  <si>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</si>
  <si>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</si>
  <si>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</si>
  <si>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</si>
  <si>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</si>
  <si>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</si>
  <si>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</si>
  <si>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</si>
  <si>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</si>
  <si>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</si>
  <si>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</si>
  <si>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</si>
  <si>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</si>
  <si>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</si>
  <si>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</si>
  <si>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</si>
  <si>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</si>
  <si>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</si>
  <si>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</si>
  <si>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</si>
  <si>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</si>
  <si>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</si>
  <si>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</si>
  <si>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</si>
  <si>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</si>
  <si>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</si>
  <si>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</si>
  <si>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</si>
  <si>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</si>
  <si>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</si>
  <si>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</si>
  <si>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</si>
  <si>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</si>
  <si>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</si>
  <si>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</si>
  <si>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</si>
  <si>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</si>
  <si>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</si>
  <si>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</si>
  <si>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</si>
  <si>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</si>
  <si>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</si>
  <si>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</si>
  <si>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</si>
  <si>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</si>
  <si>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</si>
  <si>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</si>
  <si>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</si>
  <si>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</si>
  <si>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</si>
  <si>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</si>
  <si>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</si>
  <si>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</si>
  <si>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</si>
  <si>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</si>
  <si>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</si>
  <si>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</si>
  <si>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</si>
  <si>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</si>
  <si>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</si>
  <si>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</si>
  <si>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</si>
  <si>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</si>
  <si>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</si>
  <si>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</si>
  <si>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</si>
  <si>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</si>
  <si>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</si>
  <si>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</si>
  <si>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</si>
  <si>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</si>
  <si>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</si>
  <si>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</si>
  <si>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</si>
  <si>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</si>
  <si>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</si>
  <si>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</si>
  <si>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</si>
  <si>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</si>
  <si>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</si>
  <si>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</si>
  <si>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</si>
  <si>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</si>
  <si>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</si>
  <si>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</si>
  <si>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</si>
  <si>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</si>
  <si>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</si>
  <si>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</si>
  <si>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</si>
  <si>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</si>
  <si>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</si>
  <si>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</si>
  <si>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</si>
  <si>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</si>
  <si>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</si>
  <si>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</si>
  <si>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</si>
  <si>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</si>
  <si>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</si>
  <si>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</si>
  <si>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</si>
  <si>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</si>
  <si>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</si>
  <si>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</si>
  <si>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</si>
  <si>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</si>
  <si>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</si>
  <si>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</si>
  <si>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</si>
  <si>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</si>
  <si>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</si>
  <si>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</si>
  <si>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</si>
  <si>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</si>
  <si>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</si>
  <si>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</si>
  <si>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</si>
  <si>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</si>
  <si>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</si>
  <si>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</si>
  <si>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</si>
  <si>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</si>
  <si>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</si>
  <si>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</si>
  <si>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</si>
  <si>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</si>
  <si>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</si>
  <si>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</si>
  <si>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</si>
  <si>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</si>
  <si>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</si>
  <si>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</si>
  <si>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</si>
  <si>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</si>
  <si>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</si>
  <si>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</si>
  <si>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</si>
  <si>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</si>
  <si>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</si>
  <si>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</si>
  <si>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</si>
  <si>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</si>
  <si>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</si>
  <si>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</si>
  <si>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</si>
  <si>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</si>
  <si>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</si>
  <si>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</si>
  <si>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</si>
  <si>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</si>
  <si>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</si>
  <si>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</si>
  <si>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</si>
  <si>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</si>
  <si>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</si>
  <si>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</si>
  <si>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</si>
  <si>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</si>
  <si>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</si>
  <si>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</si>
  <si>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</si>
  <si>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</si>
  <si>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</si>
  <si>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</si>
  <si>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</si>
  <si>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</si>
  <si>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</si>
  <si>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</si>
  <si>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</si>
  <si>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</si>
  <si>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</si>
  <si>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</si>
  <si>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</si>
  <si>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</si>
  <si>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</si>
  <si>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</si>
  <si>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</si>
  <si>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</si>
  <si>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</si>
  <si>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</si>
  <si>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</si>
  <si>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</si>
  <si>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</si>
  <si>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</si>
  <si>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</si>
  <si>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</si>
  <si>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</si>
  <si>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</si>
  <si>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</si>
  <si>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</si>
  <si>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</si>
  <si>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</si>
  <si>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</si>
  <si>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</si>
  <si>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</si>
  <si>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</si>
  <si>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</si>
  <si>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</si>
  <si>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</si>
  <si>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</si>
  <si>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</si>
  <si>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</si>
  <si>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</si>
  <si>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</si>
  <si>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</si>
  <si>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</si>
  <si>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</si>
  <si>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</si>
  <si>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</si>
  <si>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</si>
  <si>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</si>
  <si>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</si>
  <si>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</si>
  <si>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</si>
  <si>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</si>
  <si>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</si>
  <si>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</si>
  <si>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</si>
  <si>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</si>
  <si>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</si>
  <si>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</si>
  <si>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</si>
  <si>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</si>
  <si>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</si>
  <si>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</si>
  <si>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</si>
  <si>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</si>
  <si>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</si>
  <si>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</si>
  <si>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</si>
  <si>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</si>
  <si>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</si>
  <si>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</si>
  <si>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</si>
  <si>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</si>
  <si>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</si>
  <si>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</si>
  <si>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</si>
  <si>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</si>
  <si>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</si>
  <si>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</si>
  <si>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</si>
  <si>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</si>
  <si>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</si>
  <si>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</si>
  <si>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</si>
  <si>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</si>
  <si>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</si>
  <si>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</si>
  <si>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</si>
  <si>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</si>
  <si>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</si>
  <si>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</si>
  <si>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</si>
  <si>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</si>
  <si>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</si>
  <si>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</si>
  <si>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</si>
  <si>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</si>
  <si>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</si>
  <si>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</si>
  <si>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</si>
  <si>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</si>
  <si>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</si>
  <si>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</si>
  <si>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</si>
  <si>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</si>
  <si>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</si>
  <si>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</si>
  <si>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</si>
  <si>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</si>
  <si>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</si>
  <si>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</si>
  <si>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</si>
  <si>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</si>
  <si>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</si>
  <si>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</si>
  <si>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</si>
  <si>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</si>
  <si>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</si>
  <si>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</si>
  <si>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</si>
  <si>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</si>
  <si>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</si>
  <si>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</si>
  <si>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</si>
  <si>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</si>
  <si>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</si>
  <si>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</si>
  <si>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</si>
  <si>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</si>
  <si>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</si>
  <si>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</si>
  <si>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</si>
  <si>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</si>
  <si>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</si>
  <si>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</si>
  <si>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</si>
  <si>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</si>
  <si>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</si>
  <si>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</si>
  <si>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</si>
  <si>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</si>
  <si>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</si>
  <si>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</si>
  <si>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</si>
  <si>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</si>
  <si>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</si>
  <si>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</si>
  <si>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</si>
  <si>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</si>
  <si>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</si>
  <si>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</si>
  <si>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</si>
  <si>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</si>
  <si>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</si>
  <si>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</si>
  <si>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</si>
  <si>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</si>
  <si>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</si>
  <si>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</si>
  <si>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</si>
  <si>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</si>
  <si>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</si>
  <si>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</si>
  <si>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</si>
  <si>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</si>
  <si>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</si>
  <si>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</si>
  <si>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</si>
  <si>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</si>
  <si>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</si>
  <si>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</si>
  <si>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</si>
  <si>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</si>
  <si>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</si>
  <si>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</si>
  <si>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</si>
  <si>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</si>
  <si>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</si>
  <si>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</si>
  <si>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</si>
  <si>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</si>
  <si>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</si>
  <si>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</si>
  <si>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</si>
  <si>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</si>
  <si>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</si>
  <si>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</si>
  <si>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</si>
  <si>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</si>
  <si>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</si>
  <si>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</si>
  <si>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</si>
  <si>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</si>
  <si>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</si>
  <si>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</si>
  <si>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</si>
  <si>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</si>
  <si>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</si>
  <si>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</si>
  <si>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</si>
  <si>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</si>
  <si>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</si>
  <si>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</si>
  <si>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</si>
  <si>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</si>
  <si>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</si>
  <si>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</si>
  <si>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</si>
  <si>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</si>
  <si>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</si>
  <si>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</si>
  <si>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</si>
  <si>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</si>
  <si>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</si>
  <si>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</si>
  <si>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</si>
  <si>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</si>
  <si>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</si>
  <si>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</si>
  <si>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</si>
  <si>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</si>
  <si>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</si>
  <si>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</si>
  <si>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</si>
  <si>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</si>
  <si>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</si>
  <si>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</si>
  <si>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</si>
  <si>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</si>
  <si>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</si>
  <si>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</si>
  <si>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</si>
  <si>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</si>
  <si>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</si>
  <si>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</si>
  <si>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</si>
  <si>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</si>
  <si>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</si>
  <si>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</si>
  <si>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</si>
  <si>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</si>
  <si>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</si>
  <si>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</si>
  <si>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</si>
  <si>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</si>
  <si>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</si>
  <si>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</si>
  <si>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</si>
  <si>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</si>
  <si>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</si>
  <si>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</si>
  <si>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</si>
  <si>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</si>
  <si>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</si>
  <si>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</si>
  <si>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</si>
  <si>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</si>
  <si>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</si>
  <si>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</si>
  <si>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</si>
  <si>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</si>
  <si>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</si>
  <si>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</si>
  <si>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</si>
  <si>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</si>
  <si>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</si>
  <si>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</si>
  <si>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</si>
  <si>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</si>
  <si>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</si>
  <si>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</si>
  <si>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</si>
  <si>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</si>
  <si>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</si>
  <si>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</si>
  <si>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</si>
  <si>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</si>
  <si>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</si>
  <si>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</si>
  <si>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</si>
  <si>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</si>
  <si>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</si>
  <si>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</si>
  <si>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</si>
  <si>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</si>
  <si>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</si>
  <si>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</si>
  <si>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</si>
  <si>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</si>
  <si>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</si>
  <si>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</si>
  <si>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</si>
  <si>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</si>
  <si>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</si>
  <si>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</si>
  <si>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</si>
  <si>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</si>
  <si>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</si>
  <si>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</si>
  <si>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</si>
  <si>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</si>
  <si>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</si>
  <si>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</si>
  <si>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</si>
  <si>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</si>
  <si>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</si>
  <si>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</si>
  <si>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</si>
  <si>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</si>
  <si>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</si>
  <si>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</si>
  <si>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</si>
  <si>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</si>
  <si>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</si>
  <si>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</si>
  <si>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</si>
  <si>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</si>
  <si>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</si>
  <si>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</si>
  <si>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</si>
  <si>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</si>
  <si>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</si>
  <si>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</si>
  <si>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</si>
  <si>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</si>
  <si>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</si>
  <si>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</si>
  <si>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</si>
  <si>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</si>
  <si>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</si>
  <si>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</si>
  <si>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</si>
  <si>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</si>
  <si>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</si>
  <si>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</si>
  <si>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</si>
  <si>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</si>
  <si>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</si>
  <si>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</si>
  <si>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</si>
  <si>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</si>
  <si>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</si>
  <si>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</si>
  <si>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</si>
  <si>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</si>
  <si>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</si>
  <si>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</si>
  <si>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</si>
  <si>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</si>
  <si>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</si>
  <si>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</si>
  <si>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</si>
  <si>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</si>
  <si>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</si>
  <si>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</si>
  <si>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</si>
  <si>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</si>
  <si>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</si>
  <si>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</si>
  <si>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</si>
  <si>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</si>
  <si>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</si>
  <si>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</si>
  <si>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</si>
  <si>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</si>
  <si>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</si>
  <si>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</si>
  <si>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</si>
  <si>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</si>
  <si>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</si>
  <si>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</si>
  <si>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</si>
  <si>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</si>
  <si>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</si>
  <si>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</si>
  <si>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</si>
  <si>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</si>
  <si>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</si>
  <si>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</si>
  <si>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</si>
  <si>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</si>
  <si>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</si>
  <si>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</si>
  <si>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</si>
  <si>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</si>
  <si>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</si>
  <si>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</si>
  <si>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</si>
  <si>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</si>
  <si>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</si>
  <si>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</si>
  <si>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</si>
  <si>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</si>
  <si>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</si>
  <si>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</si>
  <si>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</si>
  <si>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</si>
  <si>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</si>
  <si>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</si>
  <si>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</si>
  <si>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</si>
  <si>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</si>
  <si>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</si>
  <si>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</si>
  <si>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</si>
  <si>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</si>
  <si>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</si>
  <si>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</si>
  <si>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</si>
  <si>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</si>
  <si>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</si>
  <si>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</si>
  <si>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</si>
  <si>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</si>
  <si>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</si>
  <si>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</si>
  <si>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</si>
  <si>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</si>
  <si>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</si>
  <si>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</si>
  <si>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</si>
  <si>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</si>
  <si>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</si>
  <si>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</si>
  <si>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</si>
  <si>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</si>
  <si>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</si>
  <si>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</si>
  <si>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</si>
  <si>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</si>
  <si>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</si>
  <si>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</si>
  <si>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</si>
  <si>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</si>
  <si>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</si>
  <si>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</si>
  <si>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</si>
  <si>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</si>
  <si>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</si>
  <si>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</si>
  <si>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</si>
  <si>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</si>
  <si>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</si>
  <si>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</si>
  <si>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</si>
  <si>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</si>
  <si>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</si>
  <si>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</si>
  <si>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</si>
  <si>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</si>
  <si>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</si>
  <si>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</si>
  <si>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</si>
  <si>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</si>
  <si>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</si>
  <si>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</si>
  <si>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</si>
  <si>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</si>
  <si>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</si>
  <si>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</si>
  <si>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</si>
  <si>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</si>
  <si>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</si>
  <si>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</si>
  <si>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</si>
  <si>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</si>
  <si>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</si>
  <si>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</si>
  <si>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</si>
  <si>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</si>
  <si>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</si>
  <si>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</si>
  <si>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</si>
  <si>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</si>
  <si>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</si>
  <si>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</si>
  <si>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</si>
  <si>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</si>
  <si>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</si>
  <si>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</si>
  <si>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</si>
  <si>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</si>
  <si>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</si>
  <si>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</si>
  <si>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</si>
  <si>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</si>
  <si>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</si>
  <si>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</si>
  <si>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</si>
  <si>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</si>
  <si>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</si>
  <si>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</si>
  <si>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</si>
  <si>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</si>
  <si>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</si>
  <si>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</si>
  <si>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</si>
  <si>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</si>
  <si>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</si>
  <si>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</si>
  <si>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</si>
  <si>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</si>
  <si>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</si>
  <si>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</si>
  <si>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</si>
  <si>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</si>
  <si>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</si>
  <si>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</si>
  <si>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</si>
  <si>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</si>
  <si>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</si>
  <si>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</si>
  <si>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</si>
  <si>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</si>
  <si>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</si>
  <si>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</si>
  <si>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</si>
  <si>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</si>
  <si>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</si>
  <si>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</si>
  <si>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</si>
  <si>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</si>
  <si>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</si>
  <si>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</si>
  <si>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</si>
  <si>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</si>
  <si>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</si>
  <si>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</si>
  <si>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</si>
  <si>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</si>
  <si>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</si>
  <si>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</si>
  <si>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</si>
  <si>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</si>
  <si>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</si>
  <si>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</si>
  <si>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</si>
  <si>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</si>
  <si>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</si>
  <si>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</si>
  <si>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</si>
  <si>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</si>
  <si>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</si>
  <si>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</si>
  <si>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</si>
  <si>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</si>
  <si>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</si>
  <si>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</si>
  <si>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</si>
  <si>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</si>
  <si>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</si>
  <si>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</si>
  <si>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</si>
  <si>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</si>
  <si>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</si>
  <si>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</si>
  <si>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</si>
  <si>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</si>
  <si>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</si>
  <si>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</si>
  <si>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</si>
  <si>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</si>
  <si>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</si>
  <si>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</si>
  <si>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</si>
  <si>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</si>
  <si>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</si>
  <si>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</si>
  <si>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</si>
  <si>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</si>
  <si>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</si>
  <si>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</si>
  <si>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</si>
  <si>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</si>
  <si>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</si>
  <si>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</si>
  <si>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</si>
  <si>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</si>
  <si>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</si>
  <si>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</si>
  <si>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</si>
  <si>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</si>
  <si>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</si>
  <si>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</si>
  <si>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</si>
  <si>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</si>
  <si>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</si>
  <si>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</si>
  <si>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</si>
  <si>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</si>
  <si>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</si>
  <si>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</si>
  <si>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</si>
  <si>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</si>
  <si>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</si>
  <si>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</si>
  <si>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</si>
  <si>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</si>
  <si>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</si>
  <si>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</si>
  <si>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</si>
  <si>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</si>
  <si>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</si>
  <si>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</si>
  <si>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</si>
  <si>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</si>
  <si>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</si>
  <si>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</si>
  <si>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</si>
  <si>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</si>
  <si>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</si>
  <si>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</si>
  <si>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</si>
  <si>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</si>
  <si>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</si>
  <si>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</si>
  <si>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</si>
  <si>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</si>
  <si>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</si>
  <si>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</si>
  <si>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</si>
  <si>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</si>
  <si>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</si>
  <si>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</si>
  <si>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</si>
  <si>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</si>
  <si>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</si>
  <si>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</si>
  <si>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</si>
  <si>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</si>
  <si>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</si>
  <si>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</si>
  <si>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</si>
  <si>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</si>
  <si>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</si>
  <si>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</si>
  <si>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</si>
  <si>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</si>
  <si>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</si>
  <si>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</si>
  <si>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</si>
  <si>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</si>
  <si>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</si>
  <si>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</si>
  <si>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</si>
  <si>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</si>
  <si>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</si>
  <si>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</si>
  <si>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</si>
  <si>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</si>
  <si>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</si>
  <si>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</si>
  <si>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</si>
  <si>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</si>
  <si>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</si>
  <si>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</si>
  <si>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</si>
  <si>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</si>
  <si>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</si>
  <si>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</si>
  <si>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</si>
  <si>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</si>
  <si>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</si>
  <si>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</si>
  <si>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</si>
  <si>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</si>
  <si>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</si>
  <si>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</si>
  <si>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</si>
  <si>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</si>
  <si>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</si>
  <si>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</si>
  <si>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</si>
  <si>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</si>
  <si>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</si>
  <si>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</si>
  <si>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</si>
  <si>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</si>
  <si>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</si>
  <si>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</si>
  <si>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</si>
  <si>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</si>
  <si>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</si>
  <si>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</si>
  <si>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</si>
  <si>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</si>
  <si>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</si>
  <si>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</si>
  <si>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</si>
  <si>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</si>
  <si>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</si>
  <si>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</si>
  <si>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</si>
  <si>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</si>
  <si>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</si>
  <si>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</si>
  <si>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</si>
  <si>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</si>
  <si>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</si>
  <si>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</si>
  <si>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</si>
  <si>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</si>
  <si>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</si>
  <si>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</si>
  <si>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</si>
  <si>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</si>
  <si>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</si>
  <si>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</si>
  <si>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</si>
  <si>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</si>
  <si>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</si>
  <si>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</si>
  <si>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</si>
  <si>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</si>
  <si>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</si>
  <si>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</si>
  <si>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</si>
  <si>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</si>
  <si>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</si>
  <si>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</si>
  <si>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</si>
  <si>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</si>
  <si>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</si>
  <si>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</si>
  <si>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</si>
  <si>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</si>
  <si>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</si>
  <si>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</si>
  <si>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</si>
  <si>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</si>
  <si>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</si>
  <si>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</si>
  <si>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</si>
  <si>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</si>
  <si>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</si>
  <si>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</si>
  <si>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</si>
  <si>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</si>
  <si>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</si>
  <si>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</si>
  <si>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</si>
  <si>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</si>
  <si>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</si>
  <si>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</si>
  <si>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</si>
  <si>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</si>
  <si>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</si>
  <si>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</si>
  <si>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</si>
  <si>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</si>
  <si>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</si>
  <si>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</si>
  <si>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</si>
  <si>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</si>
  <si>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</si>
  <si>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</si>
  <si>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</si>
  <si>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</si>
  <si>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</si>
  <si>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</si>
  <si>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</si>
  <si>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</si>
  <si>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</si>
  <si>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</si>
  <si>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</si>
  <si>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</si>
  <si>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</si>
  <si>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</si>
  <si>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</si>
  <si>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</si>
  <si>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</si>
  <si>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</si>
  <si>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</si>
  <si>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</si>
  <si>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</si>
  <si>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</si>
  <si>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</si>
  <si>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</si>
  <si>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</si>
  <si>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</si>
  <si>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</si>
  <si>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</si>
  <si>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</si>
  <si>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</si>
  <si>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</si>
  <si>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</si>
  <si>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</si>
  <si>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</si>
  <si>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</si>
  <si>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</si>
  <si>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</si>
  <si>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</si>
  <si>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</si>
  <si>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</si>
  <si>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</si>
  <si>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</si>
  <si>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</si>
  <si>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</si>
  <si>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</si>
  <si>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</si>
  <si>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</si>
  <si>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</si>
  <si>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</si>
  <si>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</si>
  <si>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</si>
  <si>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</si>
  <si>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</si>
  <si>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</si>
  <si>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</si>
  <si>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</si>
  <si>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</si>
  <si>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</si>
  <si>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</si>
  <si>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</si>
  <si>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</si>
  <si>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</si>
  <si>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</si>
  <si>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</si>
  <si>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</si>
  <si>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</si>
  <si>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</si>
  <si>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</si>
  <si>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</si>
  <si>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</si>
  <si>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</si>
  <si>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</si>
  <si>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</si>
  <si>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</si>
  <si>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</si>
  <si>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</si>
  <si>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</si>
  <si>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</si>
  <si>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</si>
  <si>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</si>
  <si>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</si>
  <si>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</si>
  <si>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</si>
  <si>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</si>
  <si>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</si>
  <si>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</si>
  <si>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</si>
  <si>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</si>
  <si>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</si>
  <si>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</si>
  <si>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</si>
  <si>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</si>
  <si>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</si>
  <si>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</si>
  <si>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</si>
  <si>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</si>
  <si>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</si>
  <si>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</si>
  <si>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</si>
  <si>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</si>
  <si>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</si>
  <si>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</si>
  <si>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</si>
  <si>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</si>
  <si>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</si>
  <si>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</si>
  <si>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</si>
  <si>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</si>
  <si>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</si>
  <si>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</si>
  <si>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</si>
  <si>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</si>
  <si>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</si>
  <si>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</si>
  <si>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</si>
  <si>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</si>
  <si>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</si>
  <si>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</si>
  <si>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</si>
  <si>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</si>
  <si>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</si>
  <si>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</si>
  <si>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</si>
  <si>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</si>
  <si>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</si>
  <si>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</si>
  <si>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</si>
  <si>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</si>
  <si>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</si>
  <si>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</si>
  <si>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</si>
  <si>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</si>
  <si>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</si>
  <si>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</si>
  <si>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</si>
  <si>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</si>
  <si>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</si>
  <si>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</si>
  <si>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</si>
  <si>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</si>
  <si>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</si>
  <si>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</si>
  <si>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</si>
  <si>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</si>
  <si>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</si>
  <si>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</si>
  <si>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</si>
  <si>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</si>
  <si>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</si>
  <si>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</si>
  <si>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</si>
  <si>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</si>
  <si>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</si>
  <si>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</si>
  <si>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</si>
  <si>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</si>
  <si>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</si>
  <si>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</si>
  <si>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</si>
  <si>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</si>
  <si>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</si>
  <si>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</si>
  <si>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</si>
  <si>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</si>
  <si>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</si>
  <si>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</si>
  <si>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</si>
  <si>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</si>
  <si>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</si>
  <si>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</si>
  <si>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</si>
  <si>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</si>
  <si>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</si>
  <si>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</si>
  <si>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</si>
  <si>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</si>
  <si>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</si>
  <si>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</si>
  <si>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</si>
  <si>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</si>
  <si>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</si>
  <si>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</si>
  <si>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</si>
  <si>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</si>
  <si>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</si>
  <si>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</si>
  <si>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</si>
  <si>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</si>
  <si>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</si>
  <si>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</si>
  <si>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</si>
  <si>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</si>
  <si>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</si>
  <si>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</si>
  <si>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</si>
  <si>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</si>
  <si>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</si>
  <si>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</si>
  <si>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</si>
  <si>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</si>
  <si>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</si>
  <si>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</si>
  <si>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</si>
  <si>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</si>
  <si>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</si>
  <si>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</si>
  <si>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</si>
  <si>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</si>
  <si>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</si>
  <si>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</si>
  <si>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</si>
  <si>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</si>
  <si>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</si>
  <si>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</si>
  <si>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</si>
  <si>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</si>
  <si>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</si>
  <si>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</si>
  <si>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</si>
  <si>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</si>
  <si>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</si>
  <si>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</si>
  <si>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</si>
  <si>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</si>
  <si>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</si>
  <si>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</si>
  <si>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</si>
  <si>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</si>
  <si>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</si>
  <si>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</si>
  <si>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</si>
  <si>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</si>
  <si>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</si>
  <si>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</si>
  <si>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</si>
  <si>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</si>
  <si>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</si>
  <si>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</si>
  <si>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</si>
  <si>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</si>
  <si>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</si>
  <si>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</si>
  <si>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</si>
  <si>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</si>
  <si>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</si>
  <si>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</si>
  <si>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</si>
  <si>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</si>
  <si>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</si>
  <si>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</si>
  <si>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</si>
  <si>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</si>
  <si>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</si>
  <si>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</si>
  <si>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</si>
  <si>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</si>
  <si>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</si>
  <si>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</si>
  <si>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</si>
  <si>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</si>
  <si>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</si>
  <si>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</si>
  <si>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</si>
  <si>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</si>
  <si>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</si>
  <si>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</si>
  <si>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</si>
  <si>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</si>
  <si>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</si>
  <si>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</si>
  <si>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</si>
  <si>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</si>
  <si>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</si>
  <si>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</si>
  <si>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</si>
  <si>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</si>
  <si>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</si>
  <si>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</si>
  <si>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</si>
  <si>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</si>
  <si>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</si>
  <si>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</si>
  <si>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</si>
  <si>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</si>
  <si>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</si>
  <si>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</si>
  <si>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</si>
  <si>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</si>
  <si>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</si>
  <si>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</si>
  <si>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</si>
  <si>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</si>
  <si>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</si>
  <si>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</si>
  <si>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</si>
  <si>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</si>
  <si>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</si>
  <si>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</si>
  <si>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</si>
  <si>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</si>
  <si>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</si>
  <si>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</si>
  <si>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</si>
  <si>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</si>
  <si>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</si>
  <si>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</si>
  <si>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</si>
  <si>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</si>
  <si>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</si>
  <si>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</si>
  <si>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</si>
  <si>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</si>
  <si>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</si>
  <si>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</si>
  <si>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</si>
  <si>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</si>
  <si>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</si>
  <si>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</si>
  <si>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</si>
  <si>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</si>
  <si>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</si>
  <si>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</si>
  <si>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</si>
  <si>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</si>
  <si>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</si>
  <si>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</si>
  <si>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</si>
  <si>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</si>
  <si>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</si>
  <si>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</si>
  <si>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</si>
  <si>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</si>
  <si>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</si>
  <si>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</si>
  <si>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</si>
  <si>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</si>
  <si>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</si>
  <si>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</si>
  <si>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</si>
  <si>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</si>
  <si>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</si>
  <si>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</si>
  <si>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</si>
  <si>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</si>
  <si>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</si>
  <si>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</si>
  <si>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</si>
  <si>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</si>
  <si>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</si>
  <si>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</si>
  <si>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</si>
  <si>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</si>
  <si>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</si>
  <si>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</si>
  <si>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</si>
  <si>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</si>
  <si>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</si>
  <si>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</si>
  <si>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</si>
  <si>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</si>
  <si>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</si>
  <si>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</si>
  <si>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</si>
  <si>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</si>
  <si>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</si>
  <si>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</si>
  <si>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</si>
  <si>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</si>
  <si>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</si>
  <si>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</si>
  <si>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</si>
  <si>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</si>
  <si>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</si>
  <si>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</si>
  <si>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</si>
  <si>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</si>
  <si>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</si>
  <si>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</si>
  <si>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</si>
  <si>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</si>
  <si>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</si>
  <si>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</si>
  <si>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</si>
  <si>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</si>
  <si>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</si>
  <si>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</si>
  <si>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</si>
  <si>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</si>
  <si>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</si>
  <si>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</si>
  <si>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</si>
  <si>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</si>
  <si>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</si>
  <si>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</si>
  <si>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</si>
  <si>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</si>
  <si>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</si>
  <si>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</si>
  <si>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</si>
  <si>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</si>
  <si>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</si>
  <si>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</si>
  <si>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</si>
  <si>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</si>
  <si>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</si>
  <si>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</si>
  <si>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</si>
  <si>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</si>
  <si>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</si>
  <si>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</si>
  <si>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</si>
  <si>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</si>
  <si>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</si>
  <si>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</si>
  <si>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</si>
  <si>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</si>
  <si>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</si>
  <si>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</si>
  <si>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</si>
  <si>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</si>
  <si>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</si>
  <si>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</si>
  <si>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</si>
  <si>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</si>
  <si>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</si>
  <si>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</si>
  <si>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</si>
  <si>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</si>
  <si>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</si>
  <si>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</si>
  <si>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</si>
  <si>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</si>
  <si>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</si>
  <si>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</si>
  <si>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</si>
  <si>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</si>
  <si>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</si>
  <si>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</si>
  <si>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</si>
  <si>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</si>
  <si>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</si>
  <si>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</si>
  <si>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</si>
  <si>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</si>
  <si>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</si>
  <si>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</si>
  <si>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</si>
  <si>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</si>
  <si>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</si>
  <si>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</si>
  <si>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</si>
  <si>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</si>
  <si>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</si>
  <si>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</si>
  <si>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</si>
  <si>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</si>
  <si>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</si>
  <si>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</si>
  <si>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</si>
  <si>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</si>
  <si>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</si>
  <si>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</si>
  <si>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</si>
  <si>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</si>
  <si>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</si>
  <si>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</si>
  <si>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</si>
  <si>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</si>
  <si>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</si>
  <si>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</si>
  <si>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</si>
  <si>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</si>
  <si>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</si>
  <si>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</si>
  <si>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</si>
  <si>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</si>
  <si>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</si>
  <si>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</si>
  <si>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</si>
  <si>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</si>
  <si>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</si>
  <si>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</si>
  <si>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</si>
  <si>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</si>
  <si>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</si>
  <si>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</si>
  <si>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</si>
  <si>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</si>
  <si>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</si>
  <si>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</si>
  <si>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</si>
  <si>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</si>
  <si>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</si>
  <si>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</si>
  <si>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</si>
  <si>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</si>
  <si>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</si>
  <si>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</si>
  <si>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</si>
  <si>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</si>
  <si>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</si>
  <si>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</si>
  <si>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</si>
  <si>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</si>
  <si>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</si>
  <si>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</si>
  <si>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</si>
  <si>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</si>
  <si>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</si>
  <si>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</si>
  <si>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</si>
  <si>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</si>
  <si>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</si>
  <si>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</si>
  <si>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</si>
  <si>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</si>
  <si>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</si>
  <si>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</si>
  <si>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</si>
  <si>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</si>
  <si>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</si>
  <si>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</si>
  <si>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</si>
  <si>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</si>
  <si>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</si>
  <si>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</si>
  <si>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</si>
  <si>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</si>
  <si>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</si>
  <si>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</si>
  <si>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</si>
  <si>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</si>
  <si>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</si>
  <si>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</si>
  <si>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</si>
  <si>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</si>
  <si>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</si>
  <si>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</si>
  <si>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</si>
  <si>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</si>
  <si>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</si>
  <si>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</si>
  <si>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</si>
  <si>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</si>
  <si>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</si>
  <si>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</si>
  <si>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</si>
  <si>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</si>
  <si>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</si>
  <si>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</si>
  <si>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</si>
  <si>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</si>
  <si>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</si>
  <si>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</si>
  <si>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</si>
  <si>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</si>
  <si>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</si>
  <si>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</si>
  <si>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</si>
  <si>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</si>
  <si>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</si>
  <si>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</si>
  <si>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</si>
  <si>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</si>
  <si>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</si>
  <si>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</si>
  <si>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</si>
  <si>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</si>
  <si>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</si>
  <si>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</si>
  <si>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</si>
  <si>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</si>
  <si>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</si>
  <si>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</si>
  <si>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</si>
  <si>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</si>
  <si>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</si>
  <si>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</si>
  <si>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</si>
  <si>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</si>
  <si>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</si>
  <si>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</si>
  <si>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</si>
  <si>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</si>
  <si>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</si>
  <si>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</si>
  <si>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</si>
  <si>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</si>
  <si>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</si>
  <si>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</si>
  <si>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</si>
  <si>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</si>
  <si>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</si>
  <si>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</si>
  <si>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</si>
  <si>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</si>
  <si>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</si>
  <si>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</si>
  <si>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</si>
  <si>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</si>
  <si>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</si>
  <si>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</si>
  <si>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</si>
  <si>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</si>
  <si>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</si>
  <si>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</si>
  <si>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</si>
  <si>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</si>
  <si>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</si>
  <si>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</si>
  <si>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</si>
  <si>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</si>
  <si>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</si>
  <si>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</si>
  <si>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</si>
  <si>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</si>
  <si>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</si>
  <si>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</si>
  <si>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</si>
  <si>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</si>
  <si>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</si>
  <si>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</si>
  <si>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</si>
  <si>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</si>
  <si>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</si>
  <si>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</si>
  <si>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</si>
  <si>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</si>
  <si>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</si>
  <si>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</si>
  <si>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</si>
  <si>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</si>
  <si>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</si>
  <si>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</si>
  <si>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</si>
  <si>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</si>
  <si>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</si>
  <si>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</si>
  <si>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</si>
  <si>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</si>
  <si>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</si>
  <si>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</si>
  <si>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</si>
  <si>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</si>
  <si>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</si>
  <si>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</si>
  <si>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</si>
  <si>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</si>
  <si>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</si>
  <si>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</si>
  <si>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</si>
  <si>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</si>
  <si>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</si>
  <si>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</si>
  <si>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</si>
  <si>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</si>
  <si>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</si>
  <si>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</si>
  <si>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</si>
  <si>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</si>
  <si>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</si>
  <si>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</si>
  <si>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</si>
  <si>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</si>
  <si>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</si>
  <si>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</si>
  <si>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</si>
  <si>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</si>
  <si>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</si>
  <si>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</si>
  <si>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</si>
  <si>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</si>
  <si>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</si>
  <si>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</si>
  <si>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</si>
  <si>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</si>
  <si>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</si>
  <si>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</si>
  <si>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</si>
  <si>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</si>
  <si>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</si>
  <si>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</si>
  <si>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</si>
  <si>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</si>
  <si>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</si>
  <si>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</si>
  <si>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</si>
  <si>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</si>
  <si>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</si>
  <si>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</si>
  <si>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</si>
  <si>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</si>
  <si>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</si>
  <si>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</si>
  <si>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</si>
  <si>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</si>
  <si>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</si>
  <si>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</si>
  <si>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</si>
  <si>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</si>
  <si>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</si>
  <si>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</si>
  <si>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</si>
  <si>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</si>
  <si>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</si>
  <si>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</si>
  <si>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</si>
  <si>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</si>
  <si>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</si>
  <si>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</si>
  <si>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</si>
  <si>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</si>
  <si>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</si>
  <si>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</si>
  <si>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</si>
  <si>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</si>
  <si>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</si>
  <si>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</si>
  <si>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</si>
  <si>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</si>
  <si>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</si>
  <si>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</si>
  <si>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</si>
  <si>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</si>
  <si>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</si>
  <si>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</si>
  <si>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</si>
  <si>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</si>
  <si>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</si>
  <si>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</si>
  <si>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</si>
  <si>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</si>
  <si>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</si>
  <si>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</si>
  <si>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</si>
  <si>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</si>
  <si>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</si>
  <si>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</si>
  <si>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</si>
  <si>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</si>
  <si>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</si>
  <si>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</si>
  <si>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</si>
  <si>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</si>
  <si>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</si>
  <si>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</si>
  <si>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</si>
  <si>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</si>
  <si>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</si>
  <si>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</si>
  <si>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</si>
  <si>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</si>
  <si>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</si>
  <si>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</si>
  <si>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</si>
  <si>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</si>
  <si>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</si>
  <si>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</si>
  <si>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</si>
  <si>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</si>
  <si>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</si>
  <si>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</si>
  <si>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</si>
  <si>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</si>
  <si>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</si>
  <si>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</si>
  <si>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</si>
  <si>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</si>
  <si>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</si>
  <si>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</si>
  <si>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</si>
  <si>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</si>
  <si>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</si>
  <si>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</si>
  <si>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</si>
  <si>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</si>
  <si>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</si>
  <si>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</si>
  <si>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</si>
  <si>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</si>
  <si>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</si>
  <si>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</si>
  <si>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</si>
  <si>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</si>
  <si>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</si>
  <si>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</si>
  <si>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</si>
  <si>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</si>
  <si>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</si>
  <si>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</si>
  <si>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</si>
  <si>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</si>
  <si>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</si>
  <si>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</si>
  <si>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</si>
  <si>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</si>
  <si>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</si>
  <si>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</si>
  <si>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</si>
  <si>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</si>
  <si>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</si>
  <si>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</si>
  <si>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</si>
  <si>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</si>
  <si>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</si>
  <si>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</si>
  <si>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</si>
  <si>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</si>
  <si>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</si>
  <si>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</si>
  <si>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</si>
  <si>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</si>
  <si>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</si>
  <si>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</si>
  <si>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</si>
  <si>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</si>
  <si>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</si>
  <si>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</si>
  <si>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</si>
  <si>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</si>
  <si>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</si>
  <si>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</si>
  <si>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</si>
  <si>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</si>
  <si>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</si>
  <si>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</si>
  <si>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</si>
  <si>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</si>
  <si>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</si>
  <si>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</si>
  <si>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</si>
  <si>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</si>
  <si>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</si>
  <si>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</si>
  <si>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</si>
  <si>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</si>
  <si>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</si>
  <si>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</si>
  <si>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</si>
  <si>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</si>
  <si>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</si>
  <si>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</si>
  <si>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</si>
  <si>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</si>
  <si>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</si>
  <si>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</si>
  <si>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</si>
  <si>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</si>
  <si>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</si>
  <si>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</si>
  <si>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</si>
  <si>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</si>
  <si>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</si>
  <si>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</si>
  <si>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</si>
  <si>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</si>
  <si>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</si>
  <si>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</si>
  <si>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</si>
  <si>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</si>
  <si>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</si>
  <si>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</si>
  <si>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</si>
  <si>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</si>
  <si>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</si>
  <si>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</si>
  <si>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</si>
  <si>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</si>
  <si>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</si>
  <si>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</si>
  <si>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</si>
  <si>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</si>
  <si>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</si>
  <si>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</si>
  <si>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</si>
  <si>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</si>
  <si>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</si>
  <si>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</si>
  <si>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</si>
  <si>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</si>
  <si>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</si>
  <si>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</si>
  <si>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</si>
  <si>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</si>
  <si>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</si>
  <si>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</si>
  <si>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</si>
  <si>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</si>
  <si>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</si>
  <si>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</si>
  <si>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</si>
  <si>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</si>
  <si>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</si>
  <si>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</si>
  <si>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</si>
  <si>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</si>
  <si>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</si>
  <si>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</si>
  <si>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</si>
  <si>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</si>
  <si>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</si>
  <si>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</si>
  <si>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</si>
  <si>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</si>
  <si>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</si>
  <si>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</si>
  <si>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</si>
  <si>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</si>
  <si>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</si>
  <si>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</si>
  <si>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</si>
  <si>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</si>
  <si>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</si>
  <si>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</si>
  <si>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</si>
  <si>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</si>
  <si>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</si>
  <si>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</si>
  <si>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</si>
  <si>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</si>
  <si>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</si>
  <si>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</si>
  <si>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</si>
  <si>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</si>
  <si>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</si>
  <si>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</si>
  <si>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</si>
  <si>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</si>
  <si>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</si>
  <si>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</si>
  <si>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</si>
  <si>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</si>
  <si>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</si>
  <si>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</si>
  <si>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</si>
  <si>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</si>
  <si>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</si>
  <si>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</si>
  <si>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</si>
  <si>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</si>
  <si>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</si>
  <si>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</si>
  <si>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</si>
  <si>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</si>
  <si>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</si>
  <si>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</si>
  <si>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</si>
  <si>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</si>
  <si>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</si>
  <si>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</si>
  <si>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</si>
  <si>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</si>
  <si>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</si>
  <si>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</si>
  <si>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</si>
  <si>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</si>
  <si>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</si>
  <si>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</si>
  <si>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</si>
  <si>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</si>
  <si>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</si>
  <si>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</si>
  <si>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</si>
  <si>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</si>
  <si>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</si>
  <si>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</si>
  <si>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</si>
  <si>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</si>
  <si>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</si>
  <si>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</si>
  <si>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</si>
  <si>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</si>
  <si>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</si>
  <si>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</si>
  <si>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</si>
  <si>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</si>
  <si>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</si>
  <si>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</si>
  <si>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</si>
  <si>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</si>
  <si>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</si>
  <si>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</si>
  <si>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</si>
  <si>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</si>
  <si>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</si>
  <si>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</si>
  <si>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</si>
  <si>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</si>
  <si>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</si>
  <si>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</si>
  <si>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</si>
  <si>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</si>
  <si>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</si>
  <si>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</si>
  <si>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</si>
  <si>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</si>
  <si>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</si>
  <si>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</si>
  <si>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</si>
  <si>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</si>
  <si>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</si>
  <si>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</si>
  <si>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</si>
  <si>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</si>
  <si>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</si>
  <si>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</si>
  <si>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</si>
  <si>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</si>
  <si>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</si>
  <si>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</si>
  <si>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</si>
  <si>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</si>
  <si>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</si>
  <si>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</si>
  <si>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</si>
  <si>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</si>
  <si>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</si>
  <si>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</si>
  <si>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</si>
  <si>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</si>
  <si>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</si>
  <si>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</si>
  <si>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</si>
  <si>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</si>
  <si>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</si>
  <si>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</si>
  <si>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</si>
  <si>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</si>
  <si>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</si>
  <si>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</si>
  <si>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</si>
  <si>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</si>
  <si>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</si>
  <si>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</si>
  <si>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</si>
  <si>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</si>
  <si>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</si>
  <si>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</si>
  <si>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</si>
  <si>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</si>
  <si>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</si>
  <si>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</si>
  <si>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</si>
  <si>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</si>
  <si>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</si>
  <si>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</si>
  <si>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</si>
  <si>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</si>
  <si>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</si>
  <si>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</si>
  <si>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</si>
  <si>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</si>
  <si>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</si>
  <si>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</si>
  <si>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</si>
  <si>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</si>
  <si>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</si>
  <si>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</si>
  <si>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</si>
  <si>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</si>
  <si>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</si>
  <si>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</si>
  <si>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</si>
  <si>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</si>
  <si>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</si>
  <si>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</si>
  <si>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</si>
  <si>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</si>
  <si>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</si>
  <si>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</si>
  <si>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</si>
  <si>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</si>
  <si>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</si>
  <si>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</si>
  <si>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</si>
  <si>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</si>
  <si>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</si>
  <si>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</si>
  <si>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</si>
  <si>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</si>
  <si>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</si>
  <si>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</si>
  <si>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</si>
  <si>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</si>
  <si>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</si>
  <si>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</si>
  <si>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</si>
  <si>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</si>
  <si>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</si>
  <si>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</si>
  <si>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</si>
  <si>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</si>
  <si>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</si>
  <si>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</si>
  <si>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</si>
  <si>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</si>
  <si>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</si>
  <si>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</si>
  <si>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</si>
  <si>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</si>
  <si>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</si>
  <si>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</si>
  <si>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</si>
  <si>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</si>
  <si>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</si>
  <si>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</si>
  <si>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</si>
  <si>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</si>
  <si>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</si>
  <si>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</si>
  <si>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</si>
  <si>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</si>
  <si>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</si>
  <si>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</si>
  <si>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</si>
  <si>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</si>
  <si>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</si>
  <si>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</si>
  <si>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</si>
  <si>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</si>
  <si>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</si>
  <si>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</si>
  <si>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</si>
  <si>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</si>
  <si>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</si>
  <si>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</si>
  <si>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</si>
  <si>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</si>
  <si>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</si>
  <si>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</si>
  <si>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</si>
  <si>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</si>
  <si>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</si>
  <si>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</si>
  <si>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</si>
  <si>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</si>
  <si>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</si>
  <si>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</si>
  <si>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</si>
  <si>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</si>
  <si>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</si>
  <si>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</si>
  <si>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</si>
  <si>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</si>
  <si>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</si>
  <si>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</si>
  <si>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</si>
  <si>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</si>
  <si>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</si>
  <si>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</si>
  <si>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</si>
  <si>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</si>
  <si>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</si>
  <si>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</si>
  <si>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</si>
  <si>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</si>
  <si>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</si>
  <si>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</si>
  <si>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</si>
  <si>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</si>
  <si>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</si>
  <si>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</si>
  <si>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</si>
  <si>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</si>
  <si>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</si>
  <si>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</si>
  <si>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</si>
  <si>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</si>
  <si>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</si>
  <si>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</si>
  <si>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</si>
  <si>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</si>
  <si>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</si>
  <si>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</si>
  <si>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</si>
  <si>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</si>
  <si>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</si>
  <si>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</si>
  <si>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</si>
  <si>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</si>
  <si>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</si>
  <si>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</si>
  <si>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</si>
  <si>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</si>
  <si>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</si>
  <si>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</si>
  <si>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</si>
  <si>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</si>
  <si>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</si>
  <si>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</si>
  <si>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</si>
  <si>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</si>
  <si>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</si>
  <si>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</si>
  <si>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</si>
  <si>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</si>
  <si>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</si>
  <si>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</si>
  <si>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</si>
  <si>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</si>
  <si>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</si>
  <si>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</si>
  <si>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</si>
  <si>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</si>
  <si>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</si>
  <si>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</si>
  <si>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</si>
  <si>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</si>
  <si>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</si>
  <si>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</si>
  <si>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</si>
  <si>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</si>
  <si>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</si>
  <si>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</si>
  <si>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</si>
  <si>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</si>
  <si>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</si>
  <si>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</si>
  <si>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</si>
  <si>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</si>
  <si>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</si>
  <si>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</si>
  <si>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</si>
  <si>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</si>
  <si>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</si>
  <si>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</si>
  <si>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</si>
  <si>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</si>
  <si>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</si>
  <si>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</si>
  <si>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</si>
  <si>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</si>
  <si>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</si>
  <si>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</si>
  <si>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</si>
  <si>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</si>
  <si>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</si>
  <si>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</si>
  <si>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</si>
  <si>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</si>
  <si>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</si>
  <si>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</si>
  <si>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</si>
  <si>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</si>
  <si>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</si>
  <si>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</si>
  <si>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</si>
  <si>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</si>
  <si>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</si>
  <si>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</si>
  <si>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</si>
  <si>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</si>
  <si>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</si>
  <si>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</si>
  <si>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</si>
  <si>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</si>
  <si>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</si>
  <si>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</si>
  <si>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</si>
  <si>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</si>
  <si>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</si>
  <si>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</si>
  <si>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</si>
  <si>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</si>
  <si>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</si>
  <si>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</si>
  <si>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</si>
  <si>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</si>
  <si>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</si>
  <si>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</si>
  <si>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</si>
  <si>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</si>
  <si>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</si>
  <si>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</si>
  <si>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</si>
  <si>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</si>
  <si>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</si>
  <si>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</si>
  <si>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</si>
  <si>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</si>
  <si>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</si>
  <si>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</si>
  <si>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</si>
  <si>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</si>
  <si>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</si>
  <si>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</si>
  <si>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</si>
  <si>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</si>
  <si>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</si>
  <si>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</si>
  <si>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</si>
  <si>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</si>
  <si>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</si>
  <si>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</si>
  <si>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</si>
  <si>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</si>
  <si>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</si>
  <si>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</si>
  <si>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</si>
  <si>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</si>
  <si>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</si>
  <si>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</si>
  <si>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</si>
  <si>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</si>
  <si>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</si>
  <si>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</si>
  <si>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</si>
  <si>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</si>
  <si>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</si>
  <si>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</si>
  <si>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</si>
  <si>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</si>
  <si>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</si>
  <si>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</si>
  <si>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</si>
  <si>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</si>
  <si>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</si>
  <si>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</si>
  <si>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</si>
  <si>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</si>
  <si>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</si>
  <si>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</si>
  <si>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</si>
  <si>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</si>
  <si>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</si>
  <si>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</si>
  <si>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</si>
  <si>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</si>
  <si>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</si>
  <si>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</si>
  <si>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</si>
  <si>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</si>
  <si>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</si>
  <si>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</si>
  <si>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</si>
  <si>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</si>
  <si>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</si>
  <si>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</si>
  <si>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</si>
  <si>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</si>
  <si>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</si>
  <si>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</si>
  <si>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</si>
  <si>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</si>
  <si>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</si>
  <si>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</si>
  <si>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</si>
  <si>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</si>
  <si>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</si>
  <si>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</si>
  <si>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</si>
  <si>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</si>
  <si>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</si>
  <si>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</si>
  <si>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</si>
  <si>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</si>
  <si>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</si>
  <si>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</si>
  <si>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</si>
  <si>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</si>
  <si>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</si>
  <si>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</si>
  <si>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</si>
  <si>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</si>
  <si>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</si>
  <si>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</si>
  <si>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</si>
  <si>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</si>
  <si>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</si>
  <si>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</si>
  <si>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</si>
  <si>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</si>
  <si>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</si>
  <si>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</si>
  <si>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</si>
  <si>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</si>
  <si>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</si>
  <si>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</si>
  <si>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</si>
  <si>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</si>
  <si>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</si>
  <si>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</si>
  <si>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</si>
  <si>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</si>
  <si>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</si>
  <si>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</si>
  <si>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</si>
  <si>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</si>
  <si>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</si>
  <si>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</si>
  <si>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</si>
  <si>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</si>
  <si>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</si>
  <si>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</si>
  <si>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</si>
  <si>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</si>
  <si>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</si>
  <si>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</si>
  <si>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</si>
  <si>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</si>
  <si>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</si>
  <si>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</si>
  <si>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</si>
  <si>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</si>
  <si>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</si>
  <si>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</si>
  <si>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</si>
  <si>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</si>
  <si>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</si>
  <si>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</si>
  <si>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</si>
  <si>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</si>
  <si>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</si>
  <si>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</si>
  <si>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</si>
  <si>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</si>
  <si>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</si>
  <si>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</si>
  <si>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</si>
  <si>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</si>
  <si>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</si>
  <si>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</si>
  <si>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</si>
  <si>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</si>
  <si>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</si>
  <si>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</si>
  <si>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</si>
  <si>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</si>
  <si>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</si>
  <si>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</si>
  <si>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</si>
  <si>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</si>
  <si>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</si>
  <si>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</si>
  <si>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</si>
  <si>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</si>
  <si>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</si>
  <si>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</si>
  <si>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</si>
  <si>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</si>
  <si>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</si>
  <si>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</si>
  <si>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</si>
  <si>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</si>
  <si>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</si>
  <si>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</si>
  <si>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</si>
  <si>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</si>
  <si>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</si>
  <si>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</si>
  <si>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</si>
  <si>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</si>
  <si>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</si>
  <si>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</si>
  <si>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</si>
  <si>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</si>
  <si>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</si>
  <si>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</si>
  <si>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</si>
  <si>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</si>
  <si>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</si>
  <si>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</si>
  <si>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</si>
  <si>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</si>
  <si>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</si>
  <si>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</si>
  <si>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</si>
  <si>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</si>
  <si>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</si>
  <si>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</si>
  <si>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</si>
  <si>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</si>
  <si>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</si>
  <si>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</si>
  <si>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</si>
  <si>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</si>
  <si>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</si>
  <si>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</si>
  <si>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</si>
  <si>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</si>
  <si>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</si>
  <si>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</si>
  <si>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</si>
  <si>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</si>
  <si>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</si>
  <si>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</si>
  <si>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</si>
  <si>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</si>
  <si>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</si>
  <si>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</si>
  <si>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</si>
  <si>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</si>
  <si>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</si>
  <si>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</si>
  <si>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</si>
  <si>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</si>
  <si>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</si>
  <si>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</si>
  <si>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</si>
  <si>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</si>
  <si>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</si>
  <si>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</si>
  <si>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</si>
  <si>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</si>
  <si>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</si>
  <si>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</si>
  <si>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</si>
  <si>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</si>
  <si>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</si>
  <si>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</si>
  <si>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</si>
  <si>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</si>
  <si>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</si>
  <si>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</si>
  <si>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</si>
  <si>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</si>
  <si>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</si>
  <si>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</si>
  <si>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</si>
  <si>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</si>
  <si>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</si>
  <si>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</si>
  <si>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</si>
  <si>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</si>
  <si>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</si>
  <si>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</si>
  <si>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</si>
  <si>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</si>
  <si>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</si>
  <si>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</si>
  <si>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</si>
  <si>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</si>
  <si>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</si>
  <si>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</si>
  <si>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</si>
  <si>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</si>
  <si>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</si>
  <si>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</si>
  <si>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</si>
  <si>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</si>
  <si>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</si>
  <si>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</si>
  <si>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</si>
  <si>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</si>
  <si>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</si>
  <si>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</si>
  <si>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</si>
  <si>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</si>
  <si>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</si>
  <si>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</si>
  <si>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</si>
  <si>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</si>
  <si>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</si>
  <si>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</si>
  <si>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</si>
  <si>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</si>
  <si>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</si>
  <si>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</si>
  <si>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</si>
  <si>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</si>
  <si>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</si>
  <si>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</si>
  <si>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</si>
  <si>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</si>
  <si>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</si>
  <si>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</si>
  <si>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</si>
  <si>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</si>
  <si>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</si>
  <si>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</si>
  <si>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</si>
  <si>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</si>
  <si>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</si>
  <si>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</si>
  <si>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</si>
  <si>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</si>
  <si>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</si>
  <si>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</si>
  <si>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</si>
  <si>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</si>
  <si>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</si>
  <si>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</si>
  <si>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</si>
  <si>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</si>
  <si>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</si>
  <si>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</si>
  <si>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</si>
  <si>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</si>
  <si>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</si>
  <si>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</si>
  <si>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</si>
  <si>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</si>
  <si>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</si>
  <si>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</si>
  <si>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</si>
  <si>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</si>
  <si>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</si>
  <si>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</si>
  <si>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</si>
  <si>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</si>
  <si>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</si>
  <si>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</si>
  <si>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</si>
  <si>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</si>
  <si>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</si>
  <si>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</si>
  <si>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</si>
  <si>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</si>
  <si>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</si>
  <si>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</si>
  <si>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</si>
  <si>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</si>
  <si>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</si>
  <si>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</si>
  <si>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</si>
  <si>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</si>
  <si>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</si>
  <si>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</si>
  <si>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</si>
  <si>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</si>
  <si>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</si>
  <si>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</si>
  <si>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</si>
  <si>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</si>
  <si>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</si>
  <si>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</si>
  <si>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</si>
  <si>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</si>
  <si>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</si>
  <si>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</si>
  <si>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</si>
  <si>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</si>
  <si>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</si>
  <si>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</si>
  <si>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</si>
  <si>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</si>
  <si>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</si>
  <si>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</si>
  <si>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</si>
  <si>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</si>
  <si>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</si>
  <si>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</si>
  <si>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</si>
  <si>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</si>
  <si>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</si>
  <si>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</si>
  <si>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</si>
  <si>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</si>
  <si>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</si>
  <si>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</si>
  <si>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</si>
  <si>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</si>
  <si>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</si>
  <si>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</si>
  <si>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</si>
  <si>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</si>
  <si>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</si>
  <si>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</si>
  <si>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</si>
  <si>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</si>
  <si>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</si>
  <si>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</si>
  <si>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</si>
  <si>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</si>
  <si>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</si>
  <si>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</si>
  <si>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</si>
  <si>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</si>
  <si>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</si>
  <si>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</si>
  <si>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</si>
  <si>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</si>
  <si>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</si>
  <si>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</si>
  <si>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</si>
  <si>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</si>
  <si>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</si>
  <si>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</si>
  <si>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</si>
  <si>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</si>
  <si>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</si>
  <si>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</si>
  <si>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</si>
  <si>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</si>
  <si>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</si>
  <si>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</si>
  <si>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</si>
  <si>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</si>
  <si>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</si>
  <si>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</si>
  <si>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</si>
  <si>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</si>
  <si>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</si>
  <si>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</si>
  <si>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</si>
  <si>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</si>
  <si>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</si>
  <si>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</si>
  <si>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</si>
  <si>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</si>
  <si>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</si>
  <si>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</si>
  <si>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</si>
  <si>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</si>
  <si>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</si>
  <si>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</si>
  <si>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</si>
  <si>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</si>
  <si>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</si>
  <si>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</si>
  <si>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</si>
  <si>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</si>
  <si>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</si>
  <si>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</si>
  <si>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</si>
  <si>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</si>
  <si>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</si>
  <si>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</si>
  <si>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</si>
  <si>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</si>
  <si>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</si>
  <si>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</si>
  <si>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</si>
  <si>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</si>
  <si>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</si>
  <si>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</si>
  <si>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</si>
  <si>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</si>
  <si>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</si>
  <si>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</si>
  <si>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</si>
  <si>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</si>
  <si>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</si>
  <si>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</si>
  <si>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</si>
  <si>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</si>
  <si>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</si>
  <si>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</si>
  <si>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</si>
  <si>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</si>
  <si>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</si>
  <si>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</si>
  <si>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</si>
  <si>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</si>
  <si>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</si>
  <si>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</si>
  <si>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</si>
  <si>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</si>
  <si>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</si>
  <si>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</si>
  <si>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</si>
  <si>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</si>
  <si>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</si>
  <si>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</si>
  <si>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</si>
  <si>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</si>
  <si>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</si>
  <si>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</si>
  <si>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</si>
  <si>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</si>
  <si>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</si>
  <si>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</si>
  <si>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</si>
  <si>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</si>
  <si>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</si>
  <si>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</si>
  <si>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</si>
  <si>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</si>
  <si>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</si>
  <si>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</si>
  <si>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</si>
  <si>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</si>
  <si>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</si>
  <si>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</si>
  <si>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</si>
  <si>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</si>
  <si>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</si>
  <si>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</si>
  <si>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</si>
  <si>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</si>
  <si>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</si>
  <si>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</si>
  <si>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</si>
  <si>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</si>
  <si>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</si>
  <si>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</si>
  <si>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</si>
  <si>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</si>
  <si>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</si>
  <si>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</si>
  <si>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</si>
  <si>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</si>
  <si>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</si>
  <si>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</si>
  <si>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</si>
  <si>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</si>
  <si>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</si>
  <si>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</si>
  <si>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</si>
  <si>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</si>
  <si>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</si>
  <si>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</si>
  <si>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</si>
  <si>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</si>
  <si>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</si>
  <si>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</si>
  <si>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</si>
  <si>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</si>
  <si>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</si>
  <si>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</si>
  <si>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</si>
  <si>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</si>
  <si>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</si>
  <si>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</si>
  <si>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</si>
  <si>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</si>
  <si>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</si>
  <si>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</si>
  <si>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</si>
  <si>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</si>
  <si>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</si>
  <si>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</si>
  <si>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</si>
  <si>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</si>
  <si>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</si>
  <si>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</si>
  <si>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</si>
  <si>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</si>
  <si>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</si>
  <si>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</si>
  <si>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</si>
  <si>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</si>
  <si>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</si>
  <si>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</si>
  <si>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</si>
  <si>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</si>
  <si>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</si>
  <si>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</si>
  <si>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</si>
  <si>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</si>
  <si>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</si>
  <si>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</si>
  <si>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</si>
  <si>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</si>
  <si>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</si>
  <si>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</si>
  <si>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</si>
  <si>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</si>
  <si>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</si>
  <si>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</si>
  <si>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</si>
  <si>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</si>
  <si>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</si>
  <si>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</si>
  <si>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</si>
  <si>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</si>
  <si>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</si>
  <si>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</si>
  <si>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</si>
  <si>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</si>
  <si>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</si>
  <si>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</si>
  <si>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</si>
  <si>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</si>
  <si>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</si>
  <si>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</si>
  <si>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</si>
  <si>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</si>
  <si>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</si>
  <si>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</si>
  <si>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</si>
  <si>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</si>
  <si>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</si>
  <si>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</si>
  <si>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</si>
  <si>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</si>
  <si>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</si>
  <si>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</si>
  <si>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</si>
  <si>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</si>
  <si>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</si>
  <si>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</si>
  <si>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</si>
  <si>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</si>
  <si>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</si>
  <si>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</si>
  <si>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</si>
  <si>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</si>
  <si>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</si>
  <si>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</si>
  <si>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</si>
  <si>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</si>
  <si>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</si>
  <si>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</si>
  <si>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</si>
  <si>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</si>
  <si>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</si>
  <si>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</si>
  <si>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</si>
  <si>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</si>
  <si>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</si>
  <si>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</si>
  <si>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</si>
  <si>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</si>
  <si>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</si>
  <si>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</si>
  <si>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</si>
  <si>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</si>
  <si>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</si>
  <si>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</si>
  <si>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</si>
  <si>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</si>
  <si>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</si>
  <si>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</si>
  <si>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</si>
  <si>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</si>
  <si>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</si>
  <si>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</si>
  <si>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</si>
  <si>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</si>
  <si>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</si>
  <si>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</si>
  <si>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</si>
  <si>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</si>
  <si>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</si>
  <si>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</si>
  <si>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</si>
  <si>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</si>
  <si>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</si>
  <si>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</si>
  <si>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</si>
  <si>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</si>
  <si>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</si>
  <si>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</si>
  <si>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</si>
  <si>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</si>
  <si>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</si>
  <si>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</si>
  <si>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</si>
  <si>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</si>
  <si>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</si>
  <si>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</si>
  <si>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</si>
  <si>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</si>
  <si>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</si>
  <si>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</si>
  <si>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</si>
  <si>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</si>
  <si>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</si>
  <si>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</si>
  <si>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</si>
  <si>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</si>
  <si>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</si>
  <si>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</si>
  <si>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</si>
  <si>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</si>
  <si>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</si>
  <si>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</si>
  <si>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</si>
  <si>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</si>
  <si>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</si>
  <si>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</si>
  <si>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</si>
  <si>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</si>
  <si>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</si>
  <si>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</si>
  <si>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</si>
  <si>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</si>
  <si>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</si>
  <si>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</si>
  <si>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</si>
  <si>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</si>
  <si>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</si>
  <si>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</si>
  <si>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</si>
  <si>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</si>
  <si>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</si>
  <si>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</si>
  <si>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</si>
  <si>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</si>
  <si>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</si>
  <si>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</si>
  <si>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</si>
  <si>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</si>
  <si>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</si>
  <si>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</si>
  <si>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</si>
  <si>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</si>
  <si>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</si>
  <si>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</si>
  <si>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</si>
  <si>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</si>
  <si>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</si>
  <si>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</si>
  <si>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</si>
  <si>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</si>
  <si>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</si>
  <si>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</si>
  <si>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</si>
  <si>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</si>
  <si>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</si>
  <si>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</si>
  <si>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</si>
  <si>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</si>
  <si>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</si>
  <si>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</si>
  <si>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</si>
  <si>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</si>
  <si>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</si>
  <si>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</si>
  <si>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</si>
  <si>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</si>
  <si>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</si>
  <si>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</si>
  <si>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</si>
  <si>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</si>
  <si>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</si>
  <si>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</si>
  <si>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</si>
  <si>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</si>
  <si>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</si>
  <si>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</si>
  <si>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</si>
  <si>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</si>
  <si>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</si>
  <si>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</si>
  <si>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</si>
  <si>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</si>
  <si>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</si>
  <si>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</si>
  <si>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</si>
  <si>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</si>
  <si>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</si>
  <si>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</si>
  <si>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</si>
  <si>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</si>
  <si>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</si>
  <si>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</si>
  <si>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</si>
  <si>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</si>
  <si>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</si>
  <si>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</si>
  <si>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</si>
  <si>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</si>
  <si>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</si>
  <si>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</si>
  <si>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</si>
  <si>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</si>
  <si>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</si>
  <si>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</si>
  <si>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</si>
  <si>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</si>
  <si>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</si>
  <si>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</si>
  <si>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</si>
  <si>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</si>
  <si>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</si>
  <si>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</si>
  <si>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</si>
  <si>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</si>
  <si>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</si>
  <si>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</si>
  <si>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</si>
  <si>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</si>
  <si>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</si>
  <si>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</si>
  <si>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</si>
  <si>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</si>
  <si>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</si>
  <si>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</si>
  <si>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</si>
  <si>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</si>
  <si>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</si>
  <si>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</si>
  <si>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</si>
  <si>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</si>
  <si>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</si>
  <si>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</si>
  <si>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</si>
  <si>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</si>
  <si>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</si>
  <si>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</si>
  <si>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</si>
  <si>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</si>
  <si>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</si>
  <si>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</si>
  <si>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</si>
  <si>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</si>
  <si>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</si>
  <si>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</si>
  <si>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</si>
  <si>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</si>
  <si>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</si>
  <si>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</si>
  <si>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</si>
  <si>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</si>
  <si>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</si>
  <si>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</si>
  <si>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</si>
  <si>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</si>
  <si>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</si>
  <si>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</si>
  <si>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</si>
  <si>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</si>
  <si>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</si>
  <si>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</si>
  <si>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</si>
  <si>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</si>
  <si>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</si>
  <si>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</si>
  <si>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</si>
  <si>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</si>
  <si>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</si>
  <si>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</si>
  <si>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</si>
  <si>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</si>
  <si>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</si>
  <si>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</si>
  <si>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</si>
  <si>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</si>
  <si>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</si>
  <si>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</si>
  <si>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</si>
  <si>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</si>
  <si>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</si>
  <si>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</si>
  <si>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</si>
  <si>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</si>
  <si>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</si>
  <si>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</si>
  <si>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</si>
  <si>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</si>
  <si>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</si>
  <si>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</si>
  <si>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</si>
  <si>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</si>
  <si>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</si>
  <si>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</si>
  <si>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</si>
  <si>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</si>
  <si>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</si>
  <si>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</si>
  <si>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</si>
  <si>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</si>
  <si>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</si>
  <si>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</si>
  <si>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</si>
  <si>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</si>
  <si>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</si>
  <si>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</si>
  <si>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</si>
  <si>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</si>
  <si>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</si>
  <si>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</si>
  <si>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</si>
  <si>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</si>
  <si>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</si>
  <si>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</si>
  <si>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</si>
  <si>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</si>
  <si>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</si>
  <si>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</si>
  <si>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</si>
  <si>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</si>
  <si>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</si>
  <si>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</si>
  <si>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</si>
  <si>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</si>
  <si>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</si>
  <si>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</si>
  <si>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</si>
  <si>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</si>
  <si>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</si>
  <si>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</si>
  <si>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</si>
  <si>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</si>
  <si>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</si>
  <si>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</si>
  <si>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</si>
  <si>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</si>
  <si>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</si>
  <si>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</si>
  <si>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</si>
  <si>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</si>
  <si>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</si>
  <si>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</si>
  <si>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</si>
  <si>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</si>
  <si>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</si>
  <si>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</si>
  <si>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</si>
  <si>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</si>
  <si>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</si>
  <si>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</si>
  <si>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</si>
  <si>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</si>
  <si>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</si>
  <si>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</si>
  <si>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</si>
  <si>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</si>
  <si>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</si>
  <si>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</si>
  <si>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</si>
  <si>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</si>
  <si>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</si>
  <si>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</si>
  <si>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</si>
  <si>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</si>
  <si>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</si>
  <si>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</si>
  <si>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</si>
  <si>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</si>
  <si>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</si>
  <si>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</si>
  <si>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</si>
  <si>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</si>
  <si>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</si>
  <si>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</si>
  <si>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</si>
  <si>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</si>
  <si>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</si>
  <si>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</si>
  <si>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</si>
  <si>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</si>
  <si>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</si>
  <si>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</si>
  <si>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</si>
  <si>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</si>
  <si>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</si>
  <si>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</si>
  <si>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</si>
  <si>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</si>
  <si>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</si>
  <si>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</si>
  <si>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</si>
  <si>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</si>
  <si>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</si>
  <si>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</si>
  <si>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</si>
  <si>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</si>
  <si>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</si>
  <si>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</si>
  <si>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</si>
  <si>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</si>
  <si>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</si>
  <si>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</si>
  <si>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</si>
  <si>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</si>
  <si>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</si>
  <si>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</si>
  <si>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</si>
  <si>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</si>
  <si>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</si>
  <si>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</si>
  <si>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</si>
  <si>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</si>
  <si>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</si>
  <si>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</si>
  <si>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</si>
  <si>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</si>
  <si>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</si>
  <si>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</si>
  <si>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</si>
  <si>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</si>
  <si>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</si>
  <si>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</si>
  <si>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</si>
  <si>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</si>
  <si>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</si>
  <si>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</si>
  <si>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</si>
  <si>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</si>
  <si>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</si>
  <si>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</si>
  <si>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</si>
  <si>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</si>
  <si>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</si>
  <si>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</si>
  <si>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</si>
  <si>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</si>
  <si>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</si>
  <si>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</si>
  <si>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</si>
  <si>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</si>
  <si>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</si>
  <si>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</si>
  <si>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</si>
  <si>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</si>
  <si>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</si>
  <si>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</si>
  <si>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</si>
  <si>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</si>
  <si>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</si>
  <si>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</si>
  <si>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</si>
  <si>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</si>
  <si>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</si>
  <si>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</si>
  <si>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</si>
  <si>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</si>
  <si>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</si>
  <si>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</si>
  <si>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</si>
  <si>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</si>
  <si>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</si>
  <si>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</si>
  <si>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</si>
  <si>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</si>
  <si>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</si>
  <si>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</si>
  <si>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</si>
  <si>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</si>
  <si>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</si>
  <si>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</si>
  <si>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</si>
  <si>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</si>
  <si>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</si>
  <si>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</si>
  <si>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</si>
  <si>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</si>
  <si>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</si>
  <si>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</si>
  <si>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</si>
  <si>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</si>
  <si>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</si>
  <si>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</si>
  <si>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</si>
  <si>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</si>
  <si>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</si>
  <si>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</si>
  <si>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</si>
  <si>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</si>
  <si>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</si>
  <si>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</si>
  <si>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</si>
  <si>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</si>
  <si>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</si>
  <si>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</si>
  <si>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</si>
  <si>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</si>
  <si>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</si>
  <si>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</si>
  <si>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</si>
  <si>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</si>
  <si>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</si>
  <si>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</si>
  <si>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</si>
  <si>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</si>
  <si>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</si>
  <si>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</si>
  <si>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</si>
  <si>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</si>
  <si>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</si>
  <si>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</si>
  <si>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</si>
  <si>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</si>
  <si>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</si>
  <si>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</si>
  <si>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</si>
  <si>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</si>
  <si>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</si>
  <si>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</si>
  <si>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</si>
  <si>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</si>
  <si>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</si>
  <si>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</si>
  <si>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</si>
  <si>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</si>
  <si>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</si>
  <si>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</si>
  <si>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</si>
  <si>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</si>
  <si>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</si>
  <si>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</si>
  <si>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</si>
  <si>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</si>
  <si>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</si>
  <si>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</si>
  <si>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</si>
  <si>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</si>
  <si>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</si>
  <si>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</si>
  <si>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</si>
  <si>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</si>
  <si>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</si>
  <si>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</si>
  <si>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</si>
  <si>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</si>
  <si>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</si>
  <si>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</si>
  <si>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</si>
  <si>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</si>
  <si>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</si>
  <si>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</si>
  <si>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</si>
  <si>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</si>
  <si>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</si>
  <si>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</si>
  <si>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</si>
  <si>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</si>
  <si>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</si>
  <si>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</si>
  <si>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</si>
  <si>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</si>
  <si>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</si>
  <si>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</si>
  <si>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</si>
  <si>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</si>
  <si>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</si>
  <si>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</si>
  <si>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</si>
  <si>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</si>
  <si>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</si>
  <si>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</si>
  <si>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</si>
  <si>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</si>
  <si>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</si>
  <si>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</si>
  <si>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</si>
  <si>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</si>
  <si>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</si>
  <si>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</si>
  <si>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</si>
  <si>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</si>
  <si>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</si>
  <si>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</si>
  <si>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</si>
  <si>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</si>
  <si>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</si>
  <si>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</si>
  <si>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</si>
  <si>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</si>
  <si>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</si>
  <si>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</si>
  <si>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</si>
  <si>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</si>
  <si>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</si>
  <si>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</si>
  <si>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</si>
  <si>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</si>
  <si>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</si>
  <si>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</si>
  <si>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</si>
  <si>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</si>
  <si>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</si>
  <si>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</si>
  <si>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</si>
  <si>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</si>
  <si>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</si>
  <si>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</si>
  <si>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</si>
  <si>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</si>
  <si>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</si>
  <si>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</si>
  <si>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</si>
  <si>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</si>
  <si>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</si>
  <si>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</si>
  <si>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</si>
  <si>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</si>
  <si>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</si>
  <si>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</si>
  <si>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</si>
  <si>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</si>
  <si>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</si>
  <si>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</si>
  <si>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</si>
  <si>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</si>
  <si>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</si>
  <si>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</si>
  <si>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</si>
  <si>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</si>
  <si>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</si>
  <si>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</si>
  <si>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</si>
  <si>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</si>
  <si>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</si>
  <si>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</si>
  <si>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</si>
  <si>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</si>
  <si>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</si>
  <si>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</si>
  <si>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</si>
  <si>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</si>
  <si>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</si>
  <si>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</si>
  <si>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</si>
  <si>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</si>
  <si>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</si>
  <si>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</si>
  <si>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</si>
  <si>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</si>
  <si>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</si>
  <si>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</si>
  <si>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</si>
  <si>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</si>
  <si>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</si>
  <si>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</si>
  <si>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</si>
  <si>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</si>
  <si>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</si>
  <si>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</si>
  <si>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</si>
  <si>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</si>
  <si>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</si>
  <si>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</si>
  <si>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</si>
  <si>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</si>
  <si>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</si>
  <si>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</si>
  <si>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</si>
  <si>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</si>
  <si>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</si>
  <si>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</si>
  <si>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</si>
  <si>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</si>
  <si>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</si>
  <si>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</si>
  <si>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</si>
  <si>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</si>
  <si>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</si>
  <si>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</si>
  <si>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</si>
  <si>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</si>
  <si>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</si>
  <si>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</si>
  <si>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</si>
  <si>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</si>
  <si>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</si>
  <si>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</si>
  <si>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</si>
  <si>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</si>
  <si>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</si>
  <si>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</si>
  <si>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</si>
  <si>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</si>
  <si>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</si>
  <si>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</si>
  <si>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</si>
  <si>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</si>
  <si>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</si>
  <si>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</si>
  <si>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</si>
  <si>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</si>
  <si>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</si>
  <si>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</si>
  <si>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</si>
  <si>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</si>
  <si>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</si>
  <si>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</si>
  <si>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</si>
  <si>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</si>
  <si>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</si>
  <si>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</si>
  <si>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</si>
  <si>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</si>
  <si>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</si>
  <si>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</si>
  <si>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</si>
  <si>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</si>
  <si>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</si>
  <si>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</si>
  <si>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</si>
  <si>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</si>
  <si>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</si>
  <si>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</si>
  <si>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</si>
  <si>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</si>
  <si>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</si>
  <si>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</si>
  <si>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</si>
  <si>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</si>
  <si>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</si>
  <si>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</si>
  <si>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</si>
  <si>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</si>
  <si>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</si>
  <si>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</si>
  <si>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</si>
  <si>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</si>
  <si>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</si>
  <si>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</si>
  <si>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</si>
  <si>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</si>
  <si>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</si>
  <si>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</si>
  <si>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</si>
  <si>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</si>
  <si>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</si>
  <si>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</si>
  <si>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</si>
  <si>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</si>
  <si>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</si>
  <si>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</si>
  <si>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</si>
  <si>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</si>
  <si>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</si>
  <si>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</si>
  <si>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</si>
  <si>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</si>
  <si>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</si>
  <si>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</si>
  <si>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</si>
  <si>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</si>
  <si>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</si>
  <si>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</si>
  <si>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</si>
  <si>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</si>
  <si>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</si>
  <si>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</si>
  <si>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</si>
  <si>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</si>
  <si>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</si>
  <si>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</si>
  <si>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</si>
  <si>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</si>
  <si>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</si>
  <si>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</si>
  <si>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</si>
  <si>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</si>
  <si>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</si>
  <si>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</si>
  <si>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</si>
  <si>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</si>
  <si>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</si>
  <si>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</si>
  <si>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</si>
  <si>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</si>
  <si>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</si>
  <si>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</si>
  <si>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</si>
  <si>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</si>
  <si>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</si>
  <si>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</si>
  <si>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</si>
  <si>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</si>
  <si>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</si>
  <si>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</si>
  <si>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</si>
  <si>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</si>
  <si>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</si>
  <si>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</si>
  <si>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</si>
  <si>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</si>
  <si>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</si>
  <si>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</si>
  <si>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</si>
  <si>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</si>
  <si>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</si>
  <si>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</si>
  <si>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</si>
  <si>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</si>
  <si>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</si>
  <si>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</si>
  <si>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</si>
  <si>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</si>
  <si>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</si>
  <si>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</si>
  <si>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</si>
  <si>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</si>
  <si>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</si>
  <si>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</si>
  <si>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</si>
  <si>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</si>
  <si>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</si>
  <si>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</si>
  <si>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</si>
  <si>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</si>
  <si>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</si>
  <si>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</si>
  <si>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</si>
  <si>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</si>
  <si>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</si>
  <si>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</si>
  <si>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</si>
  <si>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</si>
  <si>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</si>
  <si>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</si>
  <si>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</si>
  <si>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</si>
  <si>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</si>
  <si>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</si>
  <si>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</si>
  <si>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</si>
  <si>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</si>
  <si>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</si>
  <si>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</si>
  <si>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</si>
  <si>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</si>
  <si>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</si>
  <si>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</si>
  <si>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</si>
  <si>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</si>
  <si>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</si>
  <si>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</si>
  <si>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</si>
  <si>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</si>
  <si>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</si>
  <si>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</si>
  <si>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</si>
  <si>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</si>
  <si>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</si>
  <si>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</si>
  <si>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</si>
  <si>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</si>
  <si>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</si>
  <si>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</si>
  <si>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</si>
  <si>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</si>
  <si>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</si>
  <si>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</si>
  <si>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</si>
  <si>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</si>
  <si>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</si>
  <si>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</si>
  <si>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</si>
  <si>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</si>
  <si>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</si>
  <si>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</si>
  <si>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</si>
  <si>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</si>
  <si>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</si>
  <si>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</si>
  <si>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</si>
  <si>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</si>
  <si>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</si>
  <si>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</si>
  <si>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</si>
  <si>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</si>
  <si>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</si>
  <si>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</si>
  <si>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</si>
  <si>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</si>
  <si>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</si>
  <si>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</si>
  <si>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</si>
  <si>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</si>
  <si>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</si>
  <si>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</si>
  <si>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</si>
  <si>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</si>
  <si>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</si>
  <si>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</si>
  <si>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</si>
  <si>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</si>
  <si>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</si>
  <si>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</si>
  <si>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</si>
  <si>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</si>
  <si>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</si>
  <si>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</si>
  <si>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</si>
  <si>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</si>
  <si>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</si>
  <si>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</si>
  <si>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</si>
  <si>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</si>
  <si>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</si>
  <si>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</si>
  <si>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</si>
  <si>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</si>
  <si>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</si>
  <si>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</si>
  <si>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</si>
  <si>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</si>
  <si>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</si>
  <si>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</si>
  <si>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</si>
  <si>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</si>
  <si>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</si>
  <si>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</si>
  <si>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</si>
  <si>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</si>
  <si>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</si>
  <si>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</si>
  <si>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</si>
  <si>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</si>
  <si>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</si>
  <si>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</si>
  <si>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</si>
  <si>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</si>
  <si>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</si>
  <si>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</si>
  <si>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</si>
  <si>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</si>
  <si>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</si>
  <si>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</si>
  <si>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</si>
  <si>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</si>
  <si>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</si>
  <si>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</si>
  <si>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</si>
  <si>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</si>
  <si>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</si>
  <si>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</si>
  <si>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</si>
  <si>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</si>
  <si>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</si>
  <si>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</si>
  <si>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</si>
  <si>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</si>
  <si>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</si>
  <si>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</si>
  <si>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</si>
  <si>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</si>
  <si>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</si>
  <si>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</si>
  <si>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</si>
  <si>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</si>
  <si>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</si>
  <si>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</si>
  <si>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</si>
  <si>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</si>
  <si>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</si>
  <si>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</si>
  <si>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</si>
  <si>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</si>
  <si>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</si>
  <si>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</si>
  <si>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</si>
  <si>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</si>
  <si>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</si>
  <si>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</si>
  <si>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</si>
  <si>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</si>
  <si>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</si>
  <si>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</si>
  <si>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</si>
  <si>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</si>
  <si>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</si>
  <si>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</si>
  <si>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</si>
  <si>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</si>
  <si>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</si>
  <si>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</si>
  <si>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</si>
  <si>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</si>
  <si>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</si>
  <si>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</si>
  <si>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</si>
  <si>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</si>
  <si>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</si>
  <si>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</si>
  <si>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</si>
  <si>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</si>
  <si>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</si>
  <si>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</si>
  <si>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</si>
  <si>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</si>
  <si>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</si>
  <si>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</si>
  <si>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</si>
  <si>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</si>
  <si>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</si>
  <si>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</si>
  <si>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</si>
  <si>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</si>
  <si>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</si>
  <si>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</si>
  <si>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</si>
  <si>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</si>
  <si>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</si>
  <si>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</si>
  <si>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</si>
  <si>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</si>
  <si>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</si>
  <si>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</si>
  <si>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</si>
  <si>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</si>
  <si>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</si>
  <si>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</si>
  <si>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</si>
  <si>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</si>
  <si>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</si>
  <si>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</si>
  <si>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</si>
  <si>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</si>
  <si>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</si>
  <si>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</si>
  <si>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</si>
  <si>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</si>
  <si>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</si>
  <si>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</si>
  <si>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</si>
  <si>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</si>
  <si>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</si>
  <si>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</si>
  <si>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</si>
  <si>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</si>
  <si>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</si>
  <si>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</si>
  <si>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</si>
  <si>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</si>
  <si>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</si>
  <si>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</si>
  <si>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</si>
  <si>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</si>
  <si>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</si>
  <si>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</si>
  <si>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</si>
  <si>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</si>
  <si>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</si>
  <si>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</si>
  <si>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</si>
  <si>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</si>
  <si>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</si>
  <si>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</si>
  <si>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</si>
  <si>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</si>
  <si>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</si>
  <si>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</si>
  <si>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</si>
  <si>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</si>
  <si>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</si>
  <si>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</si>
  <si>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</si>
  <si>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</si>
  <si>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</si>
  <si>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</si>
  <si>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</si>
  <si>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</si>
  <si>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</si>
  <si>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</si>
  <si>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</si>
  <si>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</si>
  <si>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</si>
  <si>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</si>
  <si>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</si>
  <si>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</si>
  <si>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</si>
  <si>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</si>
  <si>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</si>
  <si>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</si>
  <si>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</si>
  <si>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</si>
  <si>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</si>
  <si>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</si>
  <si>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</si>
  <si>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</si>
  <si>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</si>
  <si>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</si>
  <si>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</si>
  <si>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</si>
  <si>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</si>
  <si>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</si>
  <si>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</si>
  <si>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</si>
  <si>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</si>
  <si>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</si>
  <si>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</si>
  <si>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</si>
  <si>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</si>
  <si>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</si>
  <si>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</si>
  <si>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</si>
  <si>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</si>
  <si>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</si>
  <si>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</si>
  <si>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</si>
  <si>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</si>
  <si>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</si>
  <si>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</si>
  <si>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</si>
  <si>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</si>
  <si>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</si>
  <si>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</si>
  <si>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</si>
  <si>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</si>
  <si>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</si>
  <si>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</si>
  <si>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</si>
  <si>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</si>
  <si>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</si>
  <si>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</si>
  <si>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</si>
  <si>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</si>
  <si>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</si>
  <si>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</si>
  <si>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</si>
  <si>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</si>
  <si>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</si>
  <si>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</si>
  <si>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</si>
  <si>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</si>
  <si>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</si>
  <si>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</si>
  <si>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</si>
  <si>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</si>
  <si>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</si>
  <si>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</si>
  <si>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</si>
  <si>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</si>
  <si>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</si>
  <si>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</si>
  <si>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</si>
  <si>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</si>
  <si>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</si>
  <si>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</si>
  <si>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</si>
  <si>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</si>
  <si>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</si>
  <si>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</si>
  <si>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</si>
  <si>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</si>
  <si>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</si>
  <si>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</si>
  <si>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</si>
  <si>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</si>
  <si>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</si>
  <si>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</si>
  <si>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</si>
  <si>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</si>
  <si>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</si>
  <si>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</si>
  <si>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</si>
  <si>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</si>
  <si>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</si>
  <si>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</si>
  <si>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</si>
  <si>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</si>
  <si>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</si>
  <si>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</si>
  <si>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</si>
  <si>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</si>
  <si>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</si>
  <si>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</si>
  <si>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</si>
  <si>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</si>
  <si>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</si>
  <si>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</si>
  <si>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</si>
  <si>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</si>
  <si>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</si>
  <si>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</si>
  <si>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</si>
  <si>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</si>
  <si>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</si>
  <si>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</si>
  <si>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</si>
  <si>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</si>
  <si>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</si>
  <si>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</si>
  <si>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</si>
  <si>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</si>
  <si>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</si>
  <si>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</si>
  <si>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</si>
  <si>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</si>
  <si>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</si>
  <si>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</si>
  <si>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</si>
  <si>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</si>
  <si>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</si>
  <si>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</si>
  <si>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</si>
  <si>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</si>
  <si>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</si>
  <si>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</si>
  <si>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</si>
  <si>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</si>
  <si>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</si>
  <si>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</si>
  <si>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</si>
  <si>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</si>
  <si>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</si>
  <si>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</si>
  <si>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</si>
  <si>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</si>
  <si>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</si>
  <si>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</si>
  <si>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</si>
  <si>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</si>
  <si>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</si>
  <si>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</si>
  <si>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</si>
  <si>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</si>
  <si>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</si>
  <si>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</si>
  <si>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</si>
  <si>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</si>
  <si>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</si>
  <si>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</si>
  <si>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</si>
  <si>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</si>
  <si>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</si>
  <si>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</si>
  <si>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</si>
  <si>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</si>
  <si>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</si>
  <si>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</si>
  <si>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</si>
  <si>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</si>
  <si>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</si>
  <si>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</si>
  <si>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</si>
  <si>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</si>
  <si>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</si>
  <si>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</si>
  <si>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</si>
  <si>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</si>
  <si>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</si>
  <si>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</si>
  <si>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</si>
  <si>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</si>
  <si>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</si>
  <si>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</si>
  <si>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</si>
  <si>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</si>
  <si>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</si>
  <si>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</si>
  <si>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</si>
  <si>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</si>
  <si>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</si>
  <si>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</si>
  <si>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</si>
  <si>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</si>
  <si>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</si>
  <si>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</si>
  <si>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</si>
  <si>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</si>
  <si>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</si>
  <si>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</si>
  <si>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</si>
  <si>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</si>
  <si>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</si>
  <si>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</si>
  <si>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</si>
  <si>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</si>
  <si>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</si>
  <si>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</si>
  <si>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</si>
  <si>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</si>
  <si>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</si>
  <si>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</si>
  <si>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</si>
  <si>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</si>
  <si>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</si>
  <si>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</si>
  <si>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</si>
  <si>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</si>
  <si>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</si>
  <si>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</si>
  <si>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</si>
  <si>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</si>
  <si>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</si>
  <si>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</si>
  <si>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</si>
  <si>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</si>
  <si>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</si>
  <si>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</si>
  <si>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</si>
  <si>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</si>
  <si>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</si>
  <si>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</si>
  <si>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</si>
  <si>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</si>
  <si>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</si>
  <si>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</si>
  <si>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</si>
  <si>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</si>
  <si>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</si>
  <si>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</si>
  <si>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</si>
  <si>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</si>
  <si>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</si>
  <si>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</si>
  <si>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</si>
  <si>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</si>
  <si>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</si>
  <si>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</si>
  <si>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</si>
  <si>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</si>
  <si>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</si>
  <si>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</si>
  <si>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</si>
  <si>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</si>
  <si>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</si>
  <si>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</si>
  <si>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</si>
  <si>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</si>
  <si>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</si>
  <si>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</si>
  <si>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</si>
  <si>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</si>
  <si>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</si>
  <si>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</si>
  <si>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</si>
  <si>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</si>
  <si>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</si>
  <si>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</si>
  <si>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</si>
  <si>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</si>
  <si>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</si>
  <si>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</si>
  <si>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</si>
  <si>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</si>
  <si>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</si>
  <si>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</si>
  <si>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</si>
  <si>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</si>
  <si>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</si>
  <si>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</si>
  <si>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</si>
  <si>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</si>
  <si>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</si>
  <si>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</si>
  <si>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</si>
  <si>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</si>
  <si>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</si>
  <si>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</si>
  <si>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</si>
  <si>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</si>
  <si>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</si>
  <si>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</si>
  <si>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</si>
  <si>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</si>
  <si>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</si>
  <si>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</si>
  <si>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</si>
  <si>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</si>
  <si>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</si>
  <si>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</si>
  <si>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</si>
  <si>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</si>
  <si>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</si>
  <si>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</si>
  <si>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</si>
  <si>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</si>
  <si>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</si>
  <si>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</si>
  <si>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</si>
  <si>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</si>
  <si>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</si>
  <si>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</si>
  <si>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</si>
  <si>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</si>
  <si>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</si>
  <si>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</si>
  <si>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</si>
  <si>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</si>
  <si>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</si>
  <si>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</si>
  <si>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</si>
  <si>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</si>
  <si>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</si>
  <si>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</si>
  <si>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</si>
  <si>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</si>
  <si>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</si>
  <si>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</si>
  <si>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</si>
  <si>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</si>
  <si>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</si>
  <si>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</si>
  <si>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</si>
  <si>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</si>
  <si>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</si>
  <si>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</si>
  <si>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</si>
  <si>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</si>
  <si>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</si>
  <si>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</si>
  <si>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</si>
  <si>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</si>
  <si>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</si>
  <si>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</si>
  <si>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</si>
  <si>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</si>
  <si>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</si>
  <si>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</si>
  <si>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</si>
  <si>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</si>
  <si>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</si>
  <si>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</si>
  <si>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</si>
  <si>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</si>
  <si>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</si>
  <si>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</si>
  <si>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</si>
  <si>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</si>
  <si>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</si>
  <si>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</si>
  <si>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</si>
  <si>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</si>
  <si>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</si>
  <si>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</si>
  <si>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</si>
  <si>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</si>
  <si>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</si>
  <si>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</si>
  <si>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</si>
  <si>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</si>
  <si>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</si>
  <si>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</si>
  <si>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</si>
  <si>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</si>
  <si>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</si>
  <si>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</si>
  <si>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</si>
  <si>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</si>
  <si>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</si>
  <si>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</si>
  <si>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</si>
  <si>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</si>
  <si>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</si>
  <si>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</si>
  <si>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</si>
  <si>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</si>
  <si>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</si>
  <si>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</si>
  <si>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</si>
  <si>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</si>
  <si>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</si>
  <si>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</si>
  <si>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</si>
  <si>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</si>
  <si>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</si>
  <si>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</si>
  <si>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</si>
  <si>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</si>
  <si>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</si>
  <si>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</si>
  <si>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</si>
  <si>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</si>
  <si>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</si>
  <si>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</si>
  <si>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</si>
  <si>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</si>
  <si>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</si>
  <si>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</si>
  <si>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</si>
  <si>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</si>
  <si>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</si>
  <si>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</si>
  <si>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</si>
  <si>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</si>
  <si>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</si>
  <si>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</si>
  <si>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</si>
  <si>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</si>
  <si>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</si>
  <si>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</si>
  <si>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</si>
  <si>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</si>
  <si>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</si>
  <si>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</si>
  <si>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</si>
  <si>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</si>
  <si>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</si>
  <si>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</si>
  <si>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</si>
  <si>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</si>
  <si>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</si>
  <si>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</si>
  <si>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</si>
  <si>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</si>
  <si>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</si>
  <si>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</si>
  <si>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</si>
  <si>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</si>
  <si>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</si>
  <si>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</si>
  <si>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</si>
  <si>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</si>
  <si>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</si>
  <si>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</si>
  <si>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</si>
  <si>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</si>
  <si>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</si>
  <si>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</si>
  <si>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</si>
  <si>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</si>
  <si>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</si>
  <si>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</si>
  <si>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</si>
  <si>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</si>
  <si>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</si>
  <si>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</si>
  <si>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</si>
  <si>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</si>
  <si>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</si>
  <si>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</si>
  <si>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</si>
  <si>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</si>
  <si>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</si>
  <si>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</si>
  <si>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</si>
  <si>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</si>
  <si>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</si>
  <si>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</si>
  <si>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</si>
  <si>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</si>
  <si>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</si>
  <si>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</si>
  <si>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</si>
  <si>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</si>
  <si>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</si>
  <si>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</si>
  <si>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</si>
  <si>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</si>
  <si>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</si>
  <si>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</si>
  <si>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</si>
  <si>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</si>
  <si>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</si>
  <si>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</si>
  <si>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</si>
  <si>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</si>
  <si>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</si>
  <si>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</si>
  <si>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</si>
  <si>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</si>
  <si>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</si>
  <si>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</si>
  <si>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</si>
  <si>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</si>
  <si>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</si>
  <si>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</si>
  <si>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</si>
  <si>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</si>
  <si>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</si>
  <si>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</si>
  <si>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</si>
  <si>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</si>
  <si>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</si>
  <si>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</si>
  <si>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</si>
  <si>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</si>
  <si>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</si>
  <si>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</si>
  <si>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</si>
  <si>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</si>
  <si>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</si>
  <si>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</si>
  <si>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</si>
  <si>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</si>
  <si>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</si>
  <si>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</si>
  <si>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</si>
  <si>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</si>
  <si>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</si>
  <si>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</si>
  <si>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</si>
  <si>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</si>
  <si>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</si>
  <si>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</si>
  <si>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</si>
  <si>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</si>
  <si>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</si>
  <si>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</si>
  <si>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</si>
  <si>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</si>
  <si>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</si>
  <si>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</si>
  <si>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</si>
  <si>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</si>
  <si>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</si>
  <si>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</si>
  <si>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</si>
  <si>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</si>
  <si>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</si>
  <si>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</si>
  <si>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</si>
  <si>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</si>
  <si>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</si>
  <si>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</si>
  <si>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</si>
  <si>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</si>
  <si>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</si>
  <si>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</si>
  <si>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</si>
  <si>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</si>
  <si>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</si>
  <si>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</si>
  <si>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</si>
  <si>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</si>
  <si>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</si>
  <si>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</si>
  <si>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</si>
  <si>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</si>
  <si>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</si>
  <si>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</si>
  <si>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</si>
  <si>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</si>
  <si>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</si>
  <si>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</si>
  <si>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</si>
  <si>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</si>
  <si>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</si>
  <si>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</si>
  <si>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</si>
  <si>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</si>
  <si>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</si>
  <si>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</si>
  <si>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</si>
  <si>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</si>
  <si>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</si>
  <si>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</si>
  <si>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</si>
  <si>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</si>
  <si>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</si>
  <si>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</si>
  <si>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</si>
  <si>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</si>
  <si>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</si>
  <si>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</si>
  <si>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</si>
  <si>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</si>
  <si>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</si>
  <si>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</si>
  <si>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</si>
  <si>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</si>
  <si>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</si>
  <si>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</si>
  <si>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</si>
  <si>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</si>
  <si>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</si>
  <si>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</si>
  <si>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</si>
  <si>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</si>
  <si>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</si>
  <si>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</si>
  <si>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</si>
  <si>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</si>
  <si>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</si>
  <si>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</si>
  <si>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</si>
  <si>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</si>
  <si>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</si>
  <si>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</si>
  <si>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</si>
  <si>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</si>
  <si>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</si>
  <si>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</si>
  <si>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</si>
  <si>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</si>
  <si>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</si>
  <si>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</si>
  <si>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</si>
  <si>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</si>
  <si>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</si>
  <si>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</si>
  <si>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</si>
  <si>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</si>
  <si>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</si>
  <si>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</si>
  <si>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</si>
  <si>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</si>
  <si>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</si>
  <si>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</si>
  <si>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</si>
  <si>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</si>
  <si>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</si>
  <si>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</si>
  <si>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</si>
  <si>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</si>
  <si>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</si>
  <si>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</si>
  <si>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</si>
  <si>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</si>
  <si>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</si>
  <si>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</si>
  <si>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</si>
  <si>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</si>
  <si>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</si>
  <si>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</si>
  <si>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</si>
  <si>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</si>
  <si>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</si>
  <si>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</si>
  <si>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</si>
  <si>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</si>
  <si>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</si>
  <si>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</si>
  <si>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</si>
  <si>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</si>
  <si>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</si>
  <si>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</si>
  <si>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</si>
  <si>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</si>
  <si>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</si>
  <si>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</si>
  <si>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</si>
  <si>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</si>
  <si>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</si>
  <si>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</si>
  <si>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</si>
  <si>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</si>
  <si>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</si>
  <si>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</si>
  <si>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</si>
  <si>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</si>
  <si>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</si>
  <si>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</si>
  <si>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</si>
  <si>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</si>
  <si>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</si>
  <si>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</si>
  <si>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</si>
  <si>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</si>
  <si>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</si>
  <si>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</si>
  <si>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</si>
  <si>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</si>
  <si>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</si>
  <si>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</si>
  <si>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</si>
  <si>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</si>
  <si>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</si>
  <si>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</si>
  <si>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</si>
  <si>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</si>
  <si>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</si>
  <si>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</si>
  <si>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</si>
  <si>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</si>
  <si>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</si>
  <si>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</si>
  <si>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</si>
  <si>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</si>
  <si>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</si>
  <si>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</si>
  <si>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</si>
  <si>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</si>
  <si>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</si>
  <si>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</si>
  <si>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</si>
  <si>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</si>
  <si>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</si>
  <si>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</si>
  <si>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</si>
  <si>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</si>
  <si>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</si>
  <si>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</si>
  <si>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</si>
  <si>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</si>
  <si>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</si>
  <si>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</si>
  <si>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</si>
  <si>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</si>
  <si>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</si>
  <si>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</si>
  <si>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</si>
  <si>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</si>
  <si>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</si>
  <si>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</si>
  <si>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</si>
  <si>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</si>
  <si>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</si>
  <si>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</si>
  <si>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</si>
  <si>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</si>
  <si>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</si>
  <si>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</si>
  <si>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</si>
  <si>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</si>
  <si>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</si>
  <si>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</si>
  <si>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</si>
  <si>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</si>
  <si>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</si>
  <si>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</si>
  <si>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</si>
  <si>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</si>
  <si>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</si>
  <si>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</si>
  <si>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</si>
  <si>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</si>
  <si>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</si>
  <si>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</si>
  <si>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</si>
  <si>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</si>
  <si>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</si>
  <si>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</si>
  <si>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</si>
  <si>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</si>
  <si>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</si>
  <si>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</si>
  <si>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</si>
  <si>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</si>
  <si>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</si>
  <si>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</si>
  <si>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</si>
  <si>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</si>
  <si>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</si>
  <si>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</si>
  <si>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</si>
  <si>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</si>
  <si>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</si>
  <si>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</si>
  <si>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</si>
  <si>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</si>
  <si>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</si>
  <si>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</si>
  <si>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</si>
  <si>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</si>
  <si>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</si>
  <si>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</si>
  <si>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</si>
  <si>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</si>
  <si>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</si>
  <si>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</si>
  <si>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</si>
  <si>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</si>
  <si>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</si>
  <si>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</si>
  <si>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</si>
  <si>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</si>
  <si>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</si>
  <si>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</si>
  <si>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</si>
  <si>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</si>
  <si>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</si>
  <si>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</si>
  <si>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</si>
  <si>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</si>
  <si>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</si>
  <si>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</si>
  <si>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</si>
  <si>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</si>
  <si>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</si>
  <si>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</si>
  <si>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</si>
  <si>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</si>
  <si>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</si>
  <si>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</si>
  <si>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</si>
  <si>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</si>
  <si>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</si>
  <si>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</si>
  <si>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</si>
  <si>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</si>
  <si>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</si>
  <si>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</si>
  <si>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</si>
  <si>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</si>
  <si>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</si>
  <si>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</si>
  <si>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</si>
  <si>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</si>
  <si>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</si>
  <si>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</si>
  <si>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</si>
  <si>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</si>
  <si>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</si>
  <si>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</si>
  <si>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</si>
  <si>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</si>
  <si>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</si>
  <si>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</si>
  <si>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</si>
  <si>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</si>
  <si>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</si>
  <si>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</si>
  <si>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</si>
  <si>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</si>
  <si>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</si>
  <si>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</si>
  <si>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</si>
  <si>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</si>
  <si>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</si>
  <si>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</si>
  <si>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</si>
  <si>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</si>
  <si>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</si>
  <si>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</si>
  <si>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</si>
  <si>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</si>
  <si>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</si>
  <si>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</si>
  <si>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</si>
  <si>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</si>
  <si>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</si>
  <si>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</si>
  <si>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</si>
  <si>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</si>
  <si>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</si>
  <si>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</si>
  <si>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</si>
  <si>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</si>
  <si>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</si>
  <si>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</si>
  <si>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</si>
  <si>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</si>
  <si>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</si>
  <si>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</si>
  <si>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</si>
  <si>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</si>
  <si>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</si>
  <si>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</si>
  <si>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</si>
  <si>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</si>
  <si>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</si>
  <si>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</si>
  <si>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</si>
  <si>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</si>
  <si>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</si>
  <si>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</si>
  <si>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</si>
  <si>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</si>
  <si>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</si>
  <si>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</si>
  <si>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</si>
  <si>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</si>
  <si>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</si>
  <si>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</si>
  <si>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</si>
  <si>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</si>
  <si>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</si>
  <si>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</si>
  <si>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</si>
  <si>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</si>
  <si>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</si>
  <si>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</si>
  <si>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</si>
  <si>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</si>
  <si>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</si>
  <si>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</si>
  <si>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</si>
  <si>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</si>
  <si>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</si>
  <si>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</si>
  <si>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</si>
  <si>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</si>
  <si>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</si>
  <si>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</si>
  <si>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</si>
  <si>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</si>
  <si>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</si>
  <si>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</si>
  <si>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</si>
  <si>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</si>
  <si>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</si>
  <si>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</si>
  <si>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</si>
  <si>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</si>
  <si>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</si>
  <si>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</si>
  <si>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</si>
  <si>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</si>
  <si>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</si>
  <si>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</si>
  <si>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</si>
  <si>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</si>
  <si>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</si>
  <si>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</si>
  <si>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</si>
  <si>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</si>
  <si>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</si>
  <si>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</si>
  <si>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</si>
  <si>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</si>
  <si>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</si>
  <si>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</si>
  <si>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</si>
  <si>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</si>
  <si>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</si>
  <si>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</si>
  <si>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</si>
  <si>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</si>
  <si>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</si>
  <si>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</si>
  <si>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</si>
  <si>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</si>
  <si>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</si>
  <si>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</si>
  <si>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</si>
  <si>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</si>
  <si>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</si>
  <si>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</si>
  <si>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</si>
  <si>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</si>
  <si>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</si>
  <si>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</si>
  <si>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</si>
  <si>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</si>
  <si>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</si>
  <si>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</si>
  <si>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</si>
  <si>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</si>
  <si>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</si>
  <si>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</si>
  <si>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</si>
  <si>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</si>
  <si>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</si>
  <si>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</si>
  <si>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</si>
  <si>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</si>
  <si>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</si>
  <si>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</si>
  <si>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</si>
  <si>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</si>
  <si>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</si>
  <si>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</si>
  <si>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</si>
  <si>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</si>
  <si>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</si>
  <si>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</si>
  <si>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</si>
  <si>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</si>
  <si>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</si>
  <si>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</si>
  <si>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</si>
  <si>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</si>
  <si>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</si>
  <si>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</si>
  <si>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</si>
  <si>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</si>
  <si>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</si>
  <si>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</si>
  <si>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</si>
  <si>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</si>
  <si>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</si>
  <si>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</si>
  <si>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</si>
  <si>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</si>
  <si>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</si>
  <si>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</si>
  <si>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</si>
  <si>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</si>
  <si>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</si>
  <si>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</si>
  <si>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</si>
  <si>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</si>
  <si>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</si>
  <si>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</si>
  <si>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</si>
  <si>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</si>
  <si>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</si>
  <si>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</si>
  <si>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</si>
  <si>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</si>
  <si>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</si>
  <si>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</si>
  <si>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</si>
  <si>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</si>
  <si>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</si>
  <si>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</si>
  <si>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</si>
  <si>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</si>
  <si>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</si>
  <si>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</si>
  <si>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</si>
  <si>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</si>
  <si>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</si>
  <si>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</si>
  <si>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</si>
  <si>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</si>
  <si>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</si>
  <si>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</si>
  <si>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</si>
  <si>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</si>
  <si>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</si>
  <si>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</si>
  <si>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</si>
  <si>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</si>
  <si>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</si>
  <si>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</si>
  <si>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</si>
  <si>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</si>
  <si>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</si>
  <si>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</si>
  <si>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</si>
  <si>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</si>
  <si>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</si>
  <si>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</si>
  <si>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</si>
  <si>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</si>
  <si>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</si>
  <si>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</si>
  <si>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</si>
  <si>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</si>
  <si>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</si>
  <si>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</si>
  <si>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</si>
  <si>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</si>
  <si>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</si>
  <si>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</si>
  <si>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</si>
  <si>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</si>
  <si>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</si>
  <si>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</si>
  <si>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</si>
  <si>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</si>
  <si>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</si>
  <si>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</si>
  <si>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</si>
  <si>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</si>
  <si>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</si>
  <si>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</si>
  <si>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</si>
  <si>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</si>
  <si>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</si>
  <si>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</si>
  <si>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</si>
  <si>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</si>
  <si>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</si>
  <si>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</si>
  <si>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</si>
  <si>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</si>
  <si>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</si>
  <si>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</si>
  <si>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</si>
  <si>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</si>
  <si>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</si>
  <si>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</si>
  <si>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</si>
  <si>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</si>
  <si>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</si>
  <si>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</si>
  <si>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</si>
  <si>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</si>
  <si>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</si>
  <si>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</si>
  <si>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</si>
  <si>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</si>
  <si>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</si>
  <si>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</si>
  <si>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</si>
  <si>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</si>
  <si>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</si>
  <si>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</si>
  <si>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</si>
  <si>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</si>
  <si>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</si>
  <si>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</si>
  <si>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</si>
  <si>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</si>
  <si>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</si>
  <si>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</si>
  <si>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</si>
  <si>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</si>
  <si>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</si>
  <si>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</si>
  <si>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</si>
  <si>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</si>
  <si>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</si>
  <si>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</si>
  <si>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</si>
  <si>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</si>
  <si>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</si>
  <si>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</si>
  <si>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</si>
  <si>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</si>
  <si>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</si>
  <si>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</si>
  <si>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</si>
  <si>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</si>
  <si>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</si>
  <si>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</si>
  <si>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</si>
  <si>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</si>
  <si>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</si>
  <si>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</si>
  <si>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</si>
  <si>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</si>
  <si>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</si>
  <si>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</si>
  <si>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</si>
  <si>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</si>
  <si>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</si>
  <si>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</si>
  <si>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</si>
  <si>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</si>
  <si>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</si>
  <si>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</si>
  <si>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</si>
  <si>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</si>
  <si>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</si>
  <si>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</si>
  <si>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</si>
  <si>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</si>
  <si>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</si>
  <si>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</si>
  <si>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</si>
  <si>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</si>
  <si>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</si>
  <si>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</si>
  <si>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</si>
  <si>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</si>
  <si>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</si>
  <si>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</si>
  <si>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</si>
  <si>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</si>
  <si>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</si>
  <si>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</si>
  <si>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</si>
  <si>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</si>
  <si>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</si>
  <si>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</si>
  <si>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</si>
  <si>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</si>
  <si>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</si>
  <si>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</si>
  <si>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</si>
  <si>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</si>
  <si>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</si>
  <si>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</si>
  <si>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</si>
  <si>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</si>
  <si>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</si>
  <si>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</si>
  <si>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</si>
  <si>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</si>
  <si>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</si>
  <si>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</si>
  <si>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</si>
  <si>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</si>
  <si>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</si>
  <si>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</si>
  <si>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</si>
  <si>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</si>
  <si>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</si>
  <si>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</si>
  <si>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</si>
  <si>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</si>
  <si>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</si>
  <si>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</si>
  <si>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</si>
  <si>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</si>
  <si>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</si>
  <si>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</si>
  <si>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</si>
  <si>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</si>
  <si>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</si>
  <si>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</si>
  <si>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</si>
  <si>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</si>
  <si>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</si>
  <si>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</si>
  <si>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</si>
  <si>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</si>
  <si>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</si>
  <si>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</si>
  <si>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</si>
  <si>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</si>
  <si>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</si>
  <si>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</si>
  <si>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</si>
  <si>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</si>
  <si>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</si>
  <si>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</si>
  <si>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</si>
  <si>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</si>
  <si>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</si>
  <si>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</si>
  <si>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</si>
  <si>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</si>
  <si>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</si>
  <si>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</si>
  <si>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</si>
  <si>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</si>
  <si>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</si>
  <si>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</si>
  <si>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</si>
  <si>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</si>
  <si>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</si>
  <si>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</si>
  <si>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</si>
  <si>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</si>
  <si>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</si>
  <si>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</si>
  <si>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</si>
  <si>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</si>
  <si>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</si>
  <si>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</si>
  <si>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</si>
  <si>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</si>
  <si>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</si>
  <si>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</si>
  <si>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</si>
  <si>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</si>
  <si>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</si>
  <si>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</si>
  <si>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</si>
  <si>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</si>
  <si>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</si>
  <si>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</si>
  <si>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</si>
  <si>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</si>
  <si>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</si>
  <si>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</si>
  <si>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</si>
  <si>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</si>
  <si>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</si>
  <si>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</si>
  <si>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</si>
  <si>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</si>
  <si>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</si>
  <si>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</si>
  <si>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</si>
  <si>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</si>
  <si>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</si>
  <si>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</si>
  <si>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</si>
  <si>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</si>
  <si>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</si>
  <si>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</si>
  <si>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</si>
  <si>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</si>
  <si>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</si>
  <si>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</si>
  <si>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</si>
  <si>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</si>
  <si>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</si>
  <si>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</si>
  <si>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</si>
  <si>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</si>
  <si>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</si>
  <si>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</si>
  <si>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</si>
  <si>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</si>
  <si>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</si>
  <si>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</si>
  <si>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</si>
  <si>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</si>
  <si>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</si>
  <si>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</si>
  <si>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</si>
  <si>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</si>
  <si>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</si>
  <si>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</si>
  <si>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</si>
  <si>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</si>
  <si>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</si>
  <si>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</si>
  <si>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</si>
  <si>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</si>
  <si>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</si>
  <si>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</si>
  <si>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</si>
  <si>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</si>
  <si>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</si>
  <si>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</si>
  <si>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</si>
  <si>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</si>
  <si>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</si>
  <si>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</si>
  <si>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</si>
  <si>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</si>
  <si>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</si>
  <si>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</si>
  <si>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</si>
  <si>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</si>
  <si>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</si>
  <si>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</si>
  <si>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</si>
  <si>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</si>
  <si>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</si>
  <si>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</si>
  <si>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</si>
  <si>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</si>
  <si>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</si>
  <si>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</si>
  <si>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</si>
  <si>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</si>
  <si>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</si>
  <si>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</si>
  <si>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</si>
  <si>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</si>
  <si>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</si>
  <si>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</si>
  <si>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</si>
  <si>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</si>
  <si>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</si>
  <si>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</si>
  <si>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</si>
  <si>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</si>
  <si>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</si>
  <si>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</si>
  <si>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</si>
  <si>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</si>
  <si>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</si>
  <si>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</si>
  <si>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</si>
  <si>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</si>
  <si>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</si>
  <si>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</si>
  <si>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</si>
  <si>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</si>
  <si>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</si>
  <si>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</si>
  <si>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</si>
  <si>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</si>
  <si>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</si>
  <si>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</si>
  <si>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</si>
  <si>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</si>
  <si>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</si>
  <si>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</si>
  <si>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</si>
  <si>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</si>
  <si>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</si>
  <si>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</si>
  <si>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</si>
  <si>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</si>
  <si>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</si>
  <si>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</si>
  <si>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</si>
  <si>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</si>
  <si>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</si>
  <si>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</si>
  <si>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</si>
  <si>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</si>
  <si>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</si>
  <si>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</si>
  <si>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</si>
  <si>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</si>
  <si>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</si>
  <si>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</si>
  <si>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</si>
  <si>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</si>
  <si>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</si>
  <si>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</si>
  <si>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</si>
  <si>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</si>
  <si>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</si>
  <si>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</si>
  <si>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</si>
  <si>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</si>
  <si>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</si>
  <si>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</si>
  <si>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</si>
  <si>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</si>
  <si>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</si>
  <si>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</si>
  <si>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</si>
  <si>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</si>
  <si>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</si>
  <si>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</si>
  <si>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</si>
  <si>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</si>
  <si>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</si>
  <si>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</si>
  <si>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</si>
  <si>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</si>
  <si>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</si>
  <si>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</si>
  <si>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</si>
  <si>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</si>
  <si>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</si>
  <si>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</si>
  <si>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</si>
  <si>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</si>
  <si>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</si>
  <si>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</si>
  <si>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</si>
  <si>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</si>
  <si>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</si>
  <si>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</si>
  <si>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</si>
  <si>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</si>
  <si>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</si>
  <si>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</si>
  <si>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</si>
  <si>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</si>
  <si>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</si>
  <si>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</si>
  <si>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</si>
  <si>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</si>
  <si>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</si>
  <si>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</si>
  <si>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</si>
  <si>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</si>
  <si>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</si>
  <si>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</si>
  <si>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</si>
  <si>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</si>
  <si>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</si>
  <si>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</si>
  <si>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</si>
  <si>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</si>
  <si>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</si>
  <si>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</si>
  <si>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</si>
  <si>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</si>
  <si>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</si>
  <si>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</si>
  <si>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</si>
  <si>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</si>
  <si>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</si>
  <si>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</si>
  <si>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</si>
  <si>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</si>
  <si>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</si>
  <si>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</si>
  <si>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</si>
  <si>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</si>
  <si>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</si>
  <si>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</si>
  <si>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</si>
  <si>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</si>
  <si>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</si>
  <si>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</si>
  <si>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</si>
  <si>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</si>
  <si>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</si>
  <si>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</si>
  <si>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</si>
  <si>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</si>
  <si>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</si>
  <si>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</si>
  <si>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</si>
  <si>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</si>
  <si>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</si>
  <si>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</si>
  <si>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</si>
  <si>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</si>
  <si>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</si>
  <si>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</si>
  <si>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</si>
  <si>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</si>
  <si>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</si>
  <si>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</si>
  <si>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</si>
  <si>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</si>
  <si>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</si>
  <si>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</si>
  <si>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</si>
  <si>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</si>
  <si>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</si>
  <si>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</si>
  <si>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</si>
  <si>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</si>
  <si>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</si>
  <si>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</si>
  <si>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</si>
  <si>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</si>
  <si>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</si>
  <si>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</si>
  <si>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</si>
  <si>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</si>
  <si>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</si>
  <si>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</si>
  <si>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</si>
  <si>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</si>
  <si>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</si>
  <si>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</si>
  <si>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</si>
  <si>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</si>
  <si>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</si>
  <si>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</si>
  <si>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</si>
  <si>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</si>
  <si>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</si>
  <si>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</si>
  <si>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</si>
  <si>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</si>
  <si>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</si>
  <si>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</si>
  <si>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</si>
  <si>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</si>
  <si>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</si>
  <si>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</si>
  <si>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</si>
  <si>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</si>
  <si>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</si>
  <si>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</si>
  <si>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</si>
  <si>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</si>
  <si>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</si>
  <si>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</si>
  <si>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</si>
  <si>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</si>
  <si>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</si>
  <si>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</si>
  <si>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</si>
  <si>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</si>
  <si>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</si>
  <si>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</si>
  <si>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</si>
  <si>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</si>
  <si>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</si>
  <si>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</si>
  <si>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</si>
  <si>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</si>
  <si>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</si>
  <si>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</si>
  <si>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</si>
  <si>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</si>
  <si>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</si>
  <si>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</si>
  <si>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</si>
  <si>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</si>
  <si>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</si>
  <si>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</si>
  <si>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</si>
  <si>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</si>
  <si>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</si>
  <si>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</si>
  <si>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</si>
  <si>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</si>
  <si>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</si>
  <si>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</si>
  <si>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</si>
  <si>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</si>
  <si>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</si>
  <si>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</si>
  <si>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</si>
  <si>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</si>
  <si>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</si>
  <si>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</si>
  <si>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</si>
  <si>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</si>
  <si>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</si>
  <si>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</si>
  <si>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</si>
  <si>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</si>
  <si>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</si>
  <si>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</si>
  <si>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</si>
  <si>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</si>
  <si>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</si>
  <si>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</si>
  <si>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</si>
  <si>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</si>
  <si>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</si>
  <si>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</si>
  <si>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</si>
  <si>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</si>
  <si>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</si>
  <si>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</si>
  <si>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</si>
  <si>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</si>
  <si>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</si>
  <si>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</si>
  <si>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</si>
  <si>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</si>
  <si>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</si>
  <si>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</si>
  <si>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</si>
  <si>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</si>
  <si>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</si>
  <si>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</si>
  <si>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</si>
  <si>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</si>
  <si>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</si>
  <si>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</si>
  <si>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</si>
  <si>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</si>
  <si>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</si>
  <si>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</si>
  <si>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</si>
  <si>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</si>
  <si>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</si>
  <si>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</si>
  <si>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</si>
  <si>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</si>
  <si>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</si>
  <si>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</si>
  <si>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</si>
  <si>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</si>
  <si>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</si>
  <si>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</si>
  <si>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</si>
  <si>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</si>
  <si>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</si>
  <si>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</si>
  <si>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</si>
  <si>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</si>
  <si>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</si>
  <si>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</si>
  <si>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</si>
  <si>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</si>
  <si>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</si>
  <si>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</si>
  <si>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</si>
  <si>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</si>
  <si>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</si>
  <si>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</si>
  <si>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</si>
  <si>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</si>
  <si>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</si>
  <si>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</si>
  <si>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</si>
  <si>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</si>
  <si>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</si>
  <si>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</si>
  <si>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</si>
  <si>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</si>
  <si>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</si>
  <si>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</si>
  <si>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</si>
  <si>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</si>
  <si>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</si>
  <si>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</si>
  <si>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</si>
  <si>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</si>
  <si>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</si>
  <si>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</si>
  <si>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</si>
  <si>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</si>
  <si>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</si>
  <si>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</si>
  <si>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</si>
  <si>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</si>
  <si>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</si>
  <si>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</si>
  <si>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</si>
  <si>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</si>
  <si>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</si>
  <si>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</si>
  <si>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</si>
  <si>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</si>
  <si>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</si>
  <si>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</si>
  <si>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</si>
  <si>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</si>
  <si>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</si>
  <si>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</si>
  <si>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</si>
  <si>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</si>
  <si>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</si>
  <si>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</si>
  <si>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</si>
  <si>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</si>
  <si>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</si>
  <si>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</si>
  <si>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</si>
  <si>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</si>
  <si>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</si>
  <si>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</si>
  <si>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</si>
  <si>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</si>
  <si>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</si>
  <si>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</si>
  <si>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</si>
  <si>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</si>
  <si>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</si>
  <si>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</si>
  <si>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</si>
  <si>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</si>
  <si>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</si>
  <si>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</si>
  <si>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</si>
  <si>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</si>
  <si>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</si>
  <si>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</si>
  <si>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</si>
  <si>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</si>
  <si>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</si>
  <si>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</si>
  <si>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</si>
  <si>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</si>
  <si>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</si>
  <si>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</si>
  <si>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</si>
  <si>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</si>
  <si>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</si>
  <si>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</si>
  <si>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</si>
  <si>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</si>
  <si>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</si>
  <si>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</si>
  <si>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</si>
  <si>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</si>
  <si>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</si>
  <si>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</si>
  <si>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</si>
  <si>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</si>
  <si>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</si>
  <si>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</si>
  <si>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</si>
  <si>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</si>
  <si>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</si>
  <si>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</si>
  <si>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</si>
  <si>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</si>
  <si>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</si>
  <si>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</si>
  <si>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</si>
  <si>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</si>
  <si>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</si>
  <si>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</si>
  <si>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</si>
  <si>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</si>
  <si>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</si>
  <si>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</si>
  <si>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</si>
  <si>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</si>
  <si>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</si>
  <si>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</si>
  <si>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</si>
  <si>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</si>
  <si>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</si>
  <si>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</si>
  <si>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</si>
  <si>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</si>
  <si>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</si>
  <si>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</si>
  <si>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</si>
  <si>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</si>
  <si>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</si>
  <si>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</si>
  <si>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</si>
  <si>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</si>
  <si>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</si>
  <si>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</si>
  <si>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</si>
  <si>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</si>
  <si>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</si>
  <si>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</si>
  <si>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</si>
  <si>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</si>
  <si>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</si>
  <si>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</si>
  <si>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</si>
  <si>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</si>
  <si>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</si>
  <si>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</si>
  <si>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</si>
  <si>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</si>
  <si>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</si>
  <si>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</si>
  <si>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</si>
  <si>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</si>
  <si>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</si>
  <si>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</si>
  <si>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</si>
  <si>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</si>
  <si>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</si>
  <si>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</si>
  <si>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</si>
  <si>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</si>
  <si>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</si>
  <si>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</si>
  <si>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</si>
  <si>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</si>
  <si>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</si>
  <si>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</si>
  <si>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</si>
  <si>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</si>
  <si>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</si>
  <si>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</si>
  <si>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</si>
  <si>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</si>
  <si>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</si>
  <si>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</si>
  <si>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</si>
  <si>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</si>
  <si>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</si>
  <si>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</si>
  <si>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</si>
  <si>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</si>
  <si>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</si>
  <si>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</si>
  <si>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</si>
  <si>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</si>
  <si>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</si>
  <si>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</si>
  <si>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</si>
  <si>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</si>
  <si>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</si>
  <si>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</si>
  <si>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</si>
  <si>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</si>
  <si>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</si>
  <si>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</si>
  <si>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</si>
  <si>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</si>
  <si>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</si>
  <si>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</si>
  <si>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</si>
  <si>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</si>
  <si>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</si>
  <si>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</si>
  <si>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</si>
  <si>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</si>
  <si>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</si>
  <si>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</si>
  <si>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</si>
  <si>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</si>
  <si>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</si>
  <si>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</si>
  <si>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</si>
  <si>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</si>
  <si>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</si>
  <si>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</si>
  <si>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</si>
  <si>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</si>
  <si>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</si>
  <si>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</si>
  <si>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</si>
  <si>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</si>
  <si>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</si>
  <si>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</si>
  <si>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</si>
  <si>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</si>
  <si>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</si>
  <si>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</si>
  <si>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</si>
  <si>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</si>
  <si>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</si>
  <si>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</si>
  <si>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</si>
  <si>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</si>
  <si>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</si>
  <si>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</si>
  <si>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</si>
  <si>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</si>
  <si>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</si>
  <si>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</si>
  <si>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</si>
  <si>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</si>
  <si>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</si>
  <si>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</si>
  <si>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</si>
  <si>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</si>
  <si>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</si>
  <si>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</si>
  <si>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</si>
  <si>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</si>
  <si>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</si>
  <si>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</si>
  <si>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</si>
  <si>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</si>
  <si>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</si>
  <si>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</si>
  <si>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</si>
  <si>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</si>
  <si>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</si>
  <si>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</si>
  <si>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</si>
  <si>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</si>
  <si>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</si>
  <si>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</si>
  <si>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</si>
  <si>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</si>
  <si>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</si>
  <si>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</si>
  <si>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</si>
  <si>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</si>
  <si>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</si>
  <si>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</si>
  <si>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</si>
  <si>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</si>
  <si>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</si>
  <si>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</si>
  <si>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</si>
  <si>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</si>
  <si>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</si>
  <si>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</si>
  <si>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</si>
  <si>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</si>
  <si>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</si>
  <si>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</si>
  <si>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</si>
  <si>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</si>
  <si>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</si>
  <si>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</si>
  <si>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</si>
  <si>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</si>
  <si>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</si>
  <si>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</si>
  <si>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</si>
  <si>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</si>
  <si>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</si>
  <si>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</si>
  <si>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</si>
  <si>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</si>
  <si>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</si>
  <si>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</si>
  <si>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</si>
  <si>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</si>
  <si>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</si>
  <si>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</si>
  <si>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</si>
  <si>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</si>
  <si>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</si>
  <si>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</si>
  <si>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</si>
  <si>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</si>
  <si>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</si>
  <si>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</si>
  <si>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</si>
  <si>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</si>
  <si>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</si>
  <si>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</si>
  <si>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</si>
  <si>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</si>
  <si>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</si>
  <si>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</si>
  <si>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</si>
  <si>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</si>
  <si>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</si>
  <si>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</si>
  <si>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</si>
  <si>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</si>
  <si>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</si>
  <si>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</si>
  <si>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</si>
  <si>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</si>
  <si>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</si>
  <si>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</si>
  <si>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</si>
  <si>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</si>
  <si>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</si>
  <si>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</si>
  <si>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</si>
  <si>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</si>
  <si>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</si>
  <si>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</si>
  <si>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</si>
  <si>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</si>
  <si>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</si>
  <si>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</si>
  <si>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</si>
  <si>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</si>
  <si>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</si>
  <si>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</si>
  <si>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</si>
  <si>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</si>
  <si>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</si>
  <si>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</si>
  <si>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</si>
  <si>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</si>
  <si>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</si>
  <si>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</si>
  <si>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</si>
  <si>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</si>
  <si>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</si>
  <si>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</si>
  <si>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</si>
  <si>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</si>
  <si>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</si>
  <si>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</si>
  <si>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</si>
  <si>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</si>
  <si>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</si>
  <si>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</si>
  <si>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</si>
  <si>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</si>
  <si>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</si>
  <si>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</si>
  <si>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</si>
  <si>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</si>
  <si>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</si>
  <si>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</si>
  <si>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</si>
  <si>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</si>
  <si>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</si>
  <si>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</si>
  <si>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</si>
  <si>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</si>
  <si>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</si>
  <si>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</si>
  <si>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</si>
  <si>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</si>
  <si>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</si>
  <si>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</si>
  <si>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</si>
  <si>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</si>
  <si>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</si>
  <si>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</si>
  <si>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</si>
  <si>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</si>
  <si>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</si>
  <si>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</si>
  <si>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</si>
  <si>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</si>
  <si>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</si>
  <si>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</si>
  <si>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</si>
  <si>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</si>
  <si>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</si>
  <si>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</si>
  <si>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</si>
  <si>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</si>
  <si>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</si>
  <si>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</si>
  <si>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</si>
  <si>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</si>
  <si>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</si>
  <si>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</si>
  <si>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</si>
  <si>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</si>
  <si>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</si>
  <si>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</si>
  <si>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</si>
  <si>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</si>
  <si>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</si>
  <si>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</si>
  <si>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</si>
  <si>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</si>
  <si>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</si>
  <si>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</si>
  <si>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</si>
  <si>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</si>
  <si>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</si>
  <si>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</si>
  <si>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</si>
  <si>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</si>
  <si>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</si>
  <si>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</si>
  <si>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</si>
  <si>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</si>
  <si>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</si>
  <si>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</si>
  <si>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</si>
  <si>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</si>
  <si>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</si>
  <si>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</si>
  <si>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</si>
  <si>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</si>
  <si>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</si>
  <si>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</si>
  <si>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</si>
  <si>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</si>
  <si>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</si>
  <si>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</si>
  <si>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</si>
  <si>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</si>
  <si>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</si>
  <si>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</si>
  <si>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</si>
  <si>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</si>
  <si>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</si>
  <si>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</si>
  <si>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</si>
  <si>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</si>
  <si>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</si>
  <si>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</si>
  <si>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</si>
  <si>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</si>
  <si>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</si>
  <si>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</si>
  <si>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</si>
  <si>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</si>
  <si>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</si>
  <si>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</si>
  <si>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</si>
  <si>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</si>
  <si>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</si>
  <si>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</si>
  <si>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</si>
  <si>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</si>
  <si>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</si>
  <si>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</si>
  <si>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</si>
  <si>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</si>
  <si>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</si>
  <si>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</si>
  <si>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</si>
  <si>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</si>
  <si>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</si>
  <si>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</si>
  <si>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</si>
  <si>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</si>
  <si>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</si>
  <si>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</si>
  <si>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</si>
  <si>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</si>
  <si>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</si>
  <si>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</si>
  <si>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</si>
  <si>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</si>
  <si>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</si>
  <si>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</si>
  <si>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</si>
  <si>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</si>
  <si>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</si>
  <si>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</si>
  <si>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</si>
  <si>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</si>
  <si>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</si>
  <si>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</si>
  <si>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</si>
  <si>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</si>
  <si>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</si>
  <si>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</si>
  <si>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</si>
  <si>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</si>
  <si>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</si>
  <si>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</si>
  <si>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</si>
  <si>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</si>
  <si>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</si>
  <si>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</si>
  <si>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</si>
  <si>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</si>
  <si>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</si>
  <si>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</si>
  <si>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</si>
  <si>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</si>
  <si>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</si>
  <si>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</si>
  <si>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</si>
  <si>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</si>
  <si>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</si>
  <si>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</si>
  <si>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</si>
  <si>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</si>
  <si>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</si>
  <si>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</si>
  <si>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</si>
  <si>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</si>
  <si>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</si>
  <si>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</si>
  <si>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</si>
  <si>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</si>
  <si>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</si>
  <si>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</si>
  <si>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</si>
  <si>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</si>
  <si>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</si>
  <si>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</si>
  <si>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</si>
  <si>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</si>
  <si>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</si>
  <si>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</si>
  <si>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</si>
  <si>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</si>
  <si>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</si>
  <si>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</si>
  <si>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</si>
  <si>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</si>
  <si>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</si>
  <si>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</si>
  <si>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</si>
  <si>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</si>
  <si>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</si>
  <si>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</si>
  <si>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</si>
  <si>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</si>
  <si>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</si>
  <si>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</si>
  <si>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</si>
  <si>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</si>
  <si>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</si>
  <si>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</si>
  <si>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</si>
  <si>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</si>
  <si>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</si>
  <si>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</si>
  <si>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</si>
  <si>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</si>
  <si>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</si>
  <si>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</si>
  <si>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</si>
  <si>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</si>
  <si>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</si>
  <si>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</si>
  <si>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</si>
  <si>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</si>
  <si>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</si>
  <si>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</si>
  <si>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</si>
  <si>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</si>
  <si>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</si>
  <si>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</si>
  <si>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</si>
  <si>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</si>
  <si>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</si>
  <si>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</si>
  <si>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</si>
  <si>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</si>
  <si>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</si>
  <si>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</si>
  <si>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</si>
  <si>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</si>
  <si>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</si>
  <si>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</si>
  <si>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</si>
  <si>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</si>
  <si>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</si>
  <si>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</si>
  <si>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</si>
  <si>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</si>
  <si>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</si>
  <si>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</si>
  <si>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</si>
  <si>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</si>
  <si>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</si>
  <si>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</si>
  <si>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</si>
  <si>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</si>
  <si>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</si>
  <si>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</si>
  <si>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</si>
  <si>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</si>
  <si>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</si>
  <si>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</si>
  <si>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</si>
  <si>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</si>
  <si>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</si>
  <si>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</si>
  <si>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</si>
  <si>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</si>
  <si>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</si>
  <si>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</si>
  <si>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</si>
  <si>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</si>
  <si>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</si>
  <si>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</si>
  <si>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</si>
  <si>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</si>
  <si>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</si>
  <si>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</si>
  <si>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</si>
  <si>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</si>
  <si>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</si>
  <si>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</si>
  <si>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</si>
  <si>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</si>
  <si>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</si>
  <si>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</si>
  <si>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</si>
  <si>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</si>
  <si>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</si>
  <si>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</si>
  <si>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</si>
  <si>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</si>
  <si>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</si>
  <si>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</si>
  <si>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</si>
  <si>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</si>
  <si>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</si>
  <si>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</si>
  <si>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</si>
  <si>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</si>
  <si>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</si>
  <si>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</si>
  <si>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</si>
  <si>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</si>
  <si>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</si>
  <si>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</si>
  <si>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</si>
  <si>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</si>
  <si>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</si>
  <si>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</si>
  <si>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</si>
  <si>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</si>
  <si>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</si>
  <si>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</si>
  <si>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</si>
  <si>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</si>
  <si>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</si>
  <si>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</si>
  <si>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</si>
  <si>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</si>
  <si>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</si>
  <si>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</si>
  <si>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</si>
  <si>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</si>
  <si>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</si>
  <si>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</si>
  <si>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</si>
  <si>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</si>
  <si>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</si>
  <si>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</si>
  <si>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</si>
  <si>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</si>
  <si>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</si>
  <si>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</si>
  <si>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</si>
  <si>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</si>
  <si>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</si>
  <si>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</si>
  <si>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</si>
  <si>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</si>
  <si>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</si>
  <si>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</si>
  <si>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</si>
  <si>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</si>
  <si>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</si>
  <si>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</si>
  <si>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</si>
  <si>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</si>
  <si>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</si>
  <si>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</si>
  <si>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</si>
  <si>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</si>
  <si>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</si>
  <si>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</si>
  <si>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</si>
  <si>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</si>
  <si>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</si>
  <si>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</si>
  <si>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</si>
  <si>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</si>
  <si>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</si>
  <si>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</si>
  <si>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</si>
  <si>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</si>
  <si>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</si>
  <si>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</si>
  <si>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</si>
  <si>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</si>
  <si>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</si>
  <si>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</si>
  <si>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</si>
  <si>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</si>
  <si>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</si>
  <si>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</si>
  <si>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</si>
  <si>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</si>
  <si>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</si>
  <si>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</si>
  <si>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</si>
  <si>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</si>
  <si>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</si>
  <si>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</si>
  <si>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</si>
  <si>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</si>
  <si>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</si>
  <si>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</si>
  <si>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</si>
  <si>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</si>
  <si>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</si>
  <si>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</si>
  <si>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</si>
  <si>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</si>
  <si>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</si>
  <si>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</si>
  <si>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</si>
  <si>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</si>
  <si>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</si>
  <si>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</si>
  <si>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</si>
  <si>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</si>
  <si>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</si>
  <si>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</si>
  <si>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</si>
  <si>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</si>
  <si>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</si>
  <si>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</si>
  <si>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</si>
  <si>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</si>
  <si>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</si>
  <si>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</si>
  <si>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</si>
  <si>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</si>
  <si>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</si>
  <si>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</si>
  <si>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</si>
  <si>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</si>
  <si>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</si>
  <si>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</si>
  <si>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</si>
  <si>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</si>
  <si>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</si>
  <si>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</si>
  <si>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</si>
  <si>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</si>
  <si>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</si>
  <si>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</si>
  <si>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</si>
  <si>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</si>
  <si>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</si>
  <si>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</si>
  <si>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</si>
  <si>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</si>
  <si>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</si>
  <si>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</si>
  <si>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</si>
  <si>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</si>
  <si>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</si>
  <si>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</si>
  <si>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</si>
  <si>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</si>
  <si>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</si>
  <si>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</si>
  <si>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</si>
  <si>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</si>
  <si>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</si>
  <si>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</si>
  <si>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</si>
  <si>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</si>
  <si>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</si>
  <si>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</si>
  <si>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</si>
  <si>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</si>
  <si>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</si>
  <si>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</si>
  <si>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</si>
  <si>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</si>
  <si>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</si>
  <si>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</si>
  <si>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</si>
  <si>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</si>
  <si>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</si>
  <si>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</si>
  <si>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</si>
  <si>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</si>
  <si>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</si>
  <si>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</si>
  <si>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</si>
  <si>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</si>
  <si>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</si>
  <si>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</si>
  <si>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</si>
  <si>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</si>
  <si>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</si>
  <si>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</si>
  <si>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</si>
  <si>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</si>
  <si>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</si>
  <si>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</si>
  <si>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</si>
  <si>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</si>
  <si>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</si>
  <si>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</si>
  <si>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</si>
  <si>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</si>
  <si>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</si>
  <si>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</si>
  <si>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</si>
  <si>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</si>
  <si>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</si>
  <si>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</si>
  <si>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</si>
  <si>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</si>
  <si>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</si>
  <si>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</si>
  <si>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</si>
  <si>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</si>
  <si>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</si>
  <si>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</si>
  <si>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</si>
  <si>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</si>
  <si>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</si>
  <si>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</si>
  <si>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</si>
  <si>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</si>
  <si>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</si>
  <si>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</si>
  <si>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</si>
  <si>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</si>
  <si>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</si>
  <si>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</si>
  <si>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</si>
  <si>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</si>
  <si>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</si>
  <si>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</si>
  <si>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</si>
  <si>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</si>
  <si>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</si>
  <si>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</si>
  <si>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</si>
  <si>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</si>
  <si>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</si>
  <si>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</si>
  <si>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</si>
  <si>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</si>
  <si>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</si>
  <si>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</si>
  <si>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</si>
  <si>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</si>
  <si>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</si>
  <si>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</si>
  <si>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</si>
  <si>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</si>
  <si>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</si>
  <si>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</si>
  <si>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</si>
  <si>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</si>
  <si>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</si>
  <si>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</si>
  <si>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</si>
  <si>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</si>
  <si>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</si>
  <si>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</si>
  <si>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</si>
  <si>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</si>
  <si>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</si>
  <si>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</si>
  <si>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</si>
  <si>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</si>
  <si>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</si>
  <si>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</si>
  <si>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</si>
  <si>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</si>
  <si>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</si>
  <si>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</si>
  <si>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</si>
  <si>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</si>
  <si>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</si>
  <si>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</si>
  <si>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</si>
  <si>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</si>
  <si>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</si>
  <si>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</si>
  <si>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</si>
  <si>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</si>
  <si>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</si>
  <si>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</si>
  <si>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</si>
  <si>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</si>
  <si>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</si>
  <si>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</si>
  <si>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</si>
  <si>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</si>
  <si>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</si>
  <si>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</si>
  <si>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</si>
  <si>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</si>
  <si>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</si>
  <si>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</si>
  <si>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</si>
  <si>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</si>
  <si>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</si>
  <si>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</si>
  <si>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</si>
  <si>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</si>
  <si>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</si>
  <si>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</si>
  <si>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</si>
  <si>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</si>
  <si>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</si>
  <si>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</si>
  <si>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</si>
  <si>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</si>
  <si>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</si>
  <si>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</si>
  <si>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</si>
  <si>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</si>
  <si>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</si>
  <si>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</si>
  <si>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</si>
  <si>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</si>
  <si>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</si>
  <si>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</si>
  <si>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</si>
  <si>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</si>
  <si>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</si>
  <si>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</si>
  <si>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</si>
  <si>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</si>
  <si>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</si>
  <si>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</si>
  <si>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</si>
  <si>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</si>
  <si>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</si>
  <si>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</si>
  <si>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</si>
  <si>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</si>
  <si>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</si>
  <si>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</si>
  <si>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</si>
  <si>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</si>
  <si>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</si>
  <si>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</si>
  <si>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</si>
  <si>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</si>
  <si>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</si>
  <si>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</si>
  <si>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</si>
  <si>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</si>
  <si>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</si>
  <si>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</si>
  <si>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</si>
  <si>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</si>
  <si>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</si>
  <si>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</si>
  <si>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</si>
  <si>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</si>
  <si>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</si>
  <si>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</si>
  <si>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</si>
  <si>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</si>
  <si>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</si>
  <si>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</si>
  <si>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</si>
  <si>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</si>
  <si>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</si>
  <si>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</si>
  <si>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</si>
  <si>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</si>
  <si>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</si>
  <si>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</si>
  <si>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</si>
  <si>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</si>
  <si>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</si>
  <si>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</si>
  <si>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</si>
  <si>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</si>
  <si>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</si>
  <si>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</si>
  <si>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</si>
  <si>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</si>
  <si>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</si>
  <si>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</si>
  <si>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</si>
  <si>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</si>
  <si>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</si>
  <si>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</si>
  <si>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</si>
  <si>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</si>
  <si>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</si>
  <si>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</si>
  <si>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</si>
  <si>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</si>
  <si>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</si>
  <si>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</si>
  <si>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</si>
  <si>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</si>
  <si>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</si>
  <si>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</si>
  <si>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</si>
  <si>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</si>
  <si>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</si>
  <si>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</si>
  <si>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</si>
  <si>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</si>
  <si>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</si>
  <si>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</si>
  <si>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</si>
  <si>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</si>
  <si>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</si>
  <si>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</si>
  <si>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</si>
  <si>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</si>
  <si>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</si>
  <si>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</si>
  <si>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</si>
  <si>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</si>
  <si>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</si>
  <si>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</si>
  <si>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</si>
  <si>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</si>
  <si>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</si>
  <si>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</si>
  <si>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</si>
  <si>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</si>
  <si>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</si>
  <si>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</si>
  <si>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</si>
  <si>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</si>
  <si>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</si>
  <si>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</si>
  <si>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</si>
  <si>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</si>
  <si>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</si>
  <si>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</si>
  <si>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</si>
  <si>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</si>
  <si>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</si>
  <si>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</si>
  <si>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</si>
  <si>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</si>
  <si>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</si>
  <si>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</si>
  <si>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</si>
  <si>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</si>
  <si>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</si>
  <si>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</si>
  <si>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</si>
  <si>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</si>
  <si>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</si>
  <si>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</si>
  <si>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</si>
  <si>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</si>
  <si>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</si>
  <si>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</si>
  <si>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</si>
  <si>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</si>
  <si>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</si>
  <si>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</si>
  <si>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</si>
  <si>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</si>
  <si>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</si>
  <si>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</si>
  <si>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</si>
  <si>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</si>
  <si>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</si>
  <si>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</si>
  <si>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</si>
  <si>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</si>
  <si>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</si>
  <si>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</si>
  <si>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</si>
  <si>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</si>
  <si>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</si>
  <si>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</si>
  <si>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</si>
  <si>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</si>
  <si>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</si>
  <si>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</si>
  <si>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</si>
  <si>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</si>
  <si>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</si>
  <si>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</si>
  <si>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</si>
  <si>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</si>
  <si>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</si>
  <si>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</si>
  <si>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</si>
  <si>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</si>
  <si>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</si>
  <si>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</si>
  <si>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</si>
  <si>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</si>
  <si>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</si>
  <si>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</si>
  <si>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</si>
  <si>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</si>
  <si>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</si>
  <si>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</si>
  <si>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</si>
  <si>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</si>
  <si>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</si>
  <si>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</si>
  <si>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</si>
  <si>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</si>
  <si>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</si>
  <si>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</si>
  <si>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</si>
  <si>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</si>
  <si>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</si>
  <si>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</si>
  <si>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</si>
  <si>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</si>
  <si>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</si>
  <si>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</si>
  <si>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</si>
  <si>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</si>
  <si>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</si>
  <si>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</si>
  <si>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</si>
  <si>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</si>
  <si>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</si>
  <si>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</si>
  <si>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</si>
  <si>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</si>
  <si>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</si>
  <si>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</si>
  <si>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</si>
  <si>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</si>
  <si>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</si>
  <si>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</si>
  <si>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</si>
  <si>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</si>
  <si>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</si>
  <si>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</si>
  <si>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</si>
  <si>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</si>
  <si>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</si>
  <si>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</si>
  <si>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</si>
  <si>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</si>
  <si>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</si>
  <si>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</si>
  <si>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</si>
  <si>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</si>
  <si>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</si>
  <si>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</si>
  <si>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</si>
  <si>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</si>
  <si>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</si>
  <si>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</si>
  <si>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</si>
  <si>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</si>
  <si>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</si>
  <si>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</si>
  <si>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</si>
  <si>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</si>
  <si>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</si>
  <si>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</si>
  <si>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</si>
  <si>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</si>
  <si>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</si>
  <si>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</si>
  <si>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</si>
  <si>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</si>
  <si>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</si>
  <si>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</si>
  <si>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</si>
  <si>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</si>
  <si>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</si>
  <si>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</si>
  <si>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</si>
  <si>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</si>
  <si>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</si>
  <si>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</si>
  <si>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</si>
  <si>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</si>
  <si>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</si>
  <si>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</si>
  <si>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</si>
  <si>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</si>
  <si>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</si>
  <si>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</si>
  <si>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</si>
  <si>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</si>
  <si>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</si>
  <si>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</si>
  <si>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</si>
  <si>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</si>
  <si>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</si>
  <si>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</si>
  <si>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</si>
  <si>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</si>
  <si>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</si>
  <si>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</si>
  <si>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</si>
  <si>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</si>
  <si>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</si>
  <si>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</si>
  <si>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</si>
  <si>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</si>
  <si>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</si>
  <si>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</si>
  <si>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</si>
  <si>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</si>
  <si>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</si>
  <si>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</si>
  <si>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</si>
  <si>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</si>
  <si>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</si>
  <si>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</si>
  <si>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</si>
  <si>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</si>
  <si>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</si>
  <si>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</si>
  <si>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</si>
  <si>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</si>
  <si>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</si>
  <si>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</si>
  <si>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</si>
  <si>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</si>
  <si>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</si>
  <si>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</si>
  <si>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</si>
  <si>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</si>
  <si>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</si>
  <si>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</si>
  <si>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</si>
  <si>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</si>
  <si>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</si>
  <si>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</si>
  <si>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</si>
  <si>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</si>
  <si>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</si>
  <si>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</si>
  <si>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</si>
  <si>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</si>
  <si>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</si>
  <si>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</si>
  <si>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</si>
  <si>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</si>
  <si>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</si>
  <si>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</si>
  <si>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</si>
  <si>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</si>
  <si>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</si>
  <si>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</si>
  <si>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</si>
  <si>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</si>
  <si>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</si>
  <si>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</si>
  <si>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</si>
  <si>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</si>
  <si>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</si>
  <si>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</si>
  <si>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</si>
  <si>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</si>
  <si>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</si>
  <si>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</si>
  <si>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</si>
  <si>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</si>
  <si>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</si>
  <si>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</si>
  <si>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</si>
  <si>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</si>
  <si>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</si>
  <si>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</si>
  <si>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</si>
  <si>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</si>
  <si>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</si>
  <si>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</si>
  <si>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</si>
  <si>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</si>
  <si>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</si>
  <si>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</si>
  <si>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</si>
  <si>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</si>
  <si>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</si>
  <si>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</si>
  <si>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</si>
  <si>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</si>
  <si>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</si>
  <si>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</si>
  <si>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</si>
  <si>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</si>
  <si>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</si>
  <si>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</si>
  <si>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</si>
  <si>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</si>
  <si>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</si>
  <si>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</si>
  <si>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</si>
  <si>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</si>
  <si>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</si>
  <si>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</si>
  <si>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</si>
  <si>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</si>
  <si>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</si>
  <si>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</si>
  <si>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</si>
  <si>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</si>
  <si>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</si>
  <si>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</si>
  <si>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</si>
  <si>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</si>
  <si>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</si>
  <si>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</si>
  <si>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</si>
  <si>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</si>
  <si>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</si>
  <si>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</si>
  <si>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</si>
  <si>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</si>
  <si>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</si>
  <si>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</si>
  <si>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</si>
  <si>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</si>
  <si>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</si>
  <si>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</si>
  <si>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</si>
  <si>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</si>
  <si>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</si>
  <si>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</si>
  <si>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</si>
  <si>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</si>
  <si>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</si>
  <si>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</si>
  <si>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</si>
  <si>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</si>
  <si>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</si>
  <si>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</si>
  <si>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</si>
  <si>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</si>
  <si>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</si>
  <si>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</si>
  <si>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</si>
  <si>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</si>
  <si>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</si>
  <si>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</si>
  <si>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</si>
  <si>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</si>
  <si>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</si>
  <si>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</si>
  <si>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</si>
  <si>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</si>
  <si>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</si>
  <si>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</si>
  <si>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</si>
  <si>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</si>
  <si>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</si>
  <si>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</si>
  <si>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</si>
  <si>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</si>
  <si>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</si>
  <si>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</si>
  <si>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</si>
  <si>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</si>
  <si>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</si>
  <si>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</si>
  <si>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</si>
  <si>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</si>
  <si>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</si>
  <si>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</si>
  <si>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</si>
  <si>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</si>
  <si>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</si>
  <si>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</si>
  <si>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</si>
  <si>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</si>
  <si>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</si>
  <si>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</si>
  <si>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</si>
  <si>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</si>
  <si>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</si>
  <si>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</si>
  <si>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</si>
  <si>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</si>
  <si>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</si>
  <si>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</si>
  <si>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</si>
  <si>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</si>
  <si>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</si>
  <si>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</si>
  <si>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</si>
  <si>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</si>
  <si>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</si>
  <si>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</si>
  <si>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</si>
  <si>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</si>
  <si>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</si>
  <si>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</si>
  <si>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</si>
  <si>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</si>
  <si>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</si>
  <si>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</si>
  <si>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</si>
  <si>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</si>
  <si>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</si>
  <si>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</si>
  <si>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</si>
  <si>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</si>
  <si>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</si>
  <si>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</si>
  <si>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</si>
  <si>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</si>
  <si>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</si>
  <si>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</si>
  <si>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</si>
  <si>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</si>
  <si>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</si>
  <si>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</si>
  <si>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</si>
  <si>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</si>
  <si>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</si>
  <si>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</si>
  <si>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</si>
  <si>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</si>
  <si>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</si>
  <si>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</si>
  <si>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</si>
  <si>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</si>
  <si>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</si>
  <si>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</si>
  <si>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</si>
  <si>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</si>
  <si>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</si>
  <si>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</si>
  <si>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</si>
  <si>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</si>
  <si>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</si>
  <si>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</si>
  <si>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</si>
  <si>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</si>
  <si>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</si>
  <si>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</si>
  <si>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</si>
  <si>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</si>
  <si>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</si>
  <si>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</si>
  <si>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</si>
  <si>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</si>
  <si>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</si>
  <si>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</si>
  <si>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</si>
  <si>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</si>
  <si>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</si>
  <si>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</si>
  <si>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</si>
  <si>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</si>
  <si>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</si>
  <si>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</si>
  <si>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</si>
  <si>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</si>
  <si>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</si>
  <si>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</si>
  <si>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</si>
  <si>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</si>
  <si>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</si>
  <si>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</si>
  <si>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</si>
  <si>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</si>
  <si>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</si>
  <si>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</si>
  <si>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</si>
  <si>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</si>
  <si>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</si>
  <si>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</si>
  <si>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</si>
  <si>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</si>
  <si>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</si>
  <si>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</si>
  <si>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</si>
  <si>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</si>
  <si>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</si>
  <si>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</si>
  <si>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</si>
  <si>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</si>
  <si>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</si>
  <si>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</si>
  <si>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</si>
  <si>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</si>
  <si>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</si>
  <si>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</si>
  <si>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</si>
  <si>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</si>
  <si>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</si>
  <si>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</si>
  <si>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</si>
  <si>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</si>
  <si>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</si>
  <si>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</si>
  <si>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</si>
  <si>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</si>
  <si>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</si>
  <si>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</si>
  <si>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</si>
  <si>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</si>
  <si>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</si>
  <si>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</si>
  <si>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</si>
  <si>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</si>
  <si>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</si>
  <si>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</si>
  <si>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</si>
  <si>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</si>
  <si>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</si>
  <si>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</si>
  <si>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</si>
  <si>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</si>
  <si>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</si>
  <si>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</si>
  <si>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</si>
  <si>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</si>
  <si>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</si>
  <si>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</si>
  <si>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</si>
  <si>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</si>
  <si>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</si>
  <si>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</si>
  <si>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</si>
  <si>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</si>
  <si>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</si>
  <si>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</si>
  <si>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</si>
  <si>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</si>
  <si>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</si>
  <si>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</si>
  <si>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</si>
  <si>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</si>
  <si>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</si>
  <si>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</si>
  <si>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</si>
  <si>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</si>
  <si>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</si>
  <si>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</si>
  <si>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</si>
  <si>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</si>
  <si>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</si>
  <si>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</si>
  <si>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</si>
  <si>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</si>
  <si>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</si>
  <si>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</si>
  <si>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</si>
  <si>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</si>
  <si>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</si>
  <si>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</si>
  <si>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</si>
  <si>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</si>
  <si>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</si>
  <si>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</si>
  <si>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</si>
  <si>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</si>
  <si>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</si>
  <si>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</si>
  <si>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</si>
  <si>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</si>
  <si>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</si>
  <si>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</si>
  <si>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</si>
  <si>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</si>
  <si>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</si>
  <si>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</si>
  <si>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</si>
  <si>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</si>
  <si>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</si>
  <si>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</si>
  <si>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</si>
  <si>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</si>
  <si>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</si>
  <si>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</si>
  <si>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</si>
  <si>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</si>
  <si>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</si>
  <si>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</si>
  <si>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</si>
  <si>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</si>
  <si>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</si>
  <si>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</si>
  <si>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</si>
  <si>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</si>
  <si>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</si>
  <si>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</si>
  <si>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</si>
  <si>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</si>
  <si>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</si>
  <si>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</si>
  <si>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</si>
  <si>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</si>
  <si>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</si>
  <si>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</si>
  <si>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</si>
  <si>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</si>
  <si>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</si>
  <si>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</si>
  <si>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</si>
  <si>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</si>
  <si>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</si>
  <si>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</si>
  <si>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</si>
  <si>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</si>
  <si>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</si>
  <si>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</si>
  <si>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</si>
  <si>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</si>
  <si>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</si>
  <si>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</si>
  <si>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</si>
  <si>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</si>
  <si>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</si>
  <si>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</si>
  <si>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</si>
  <si>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</si>
  <si>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</si>
  <si>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</si>
  <si>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</si>
  <si>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</si>
  <si>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</si>
  <si>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</si>
  <si>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</si>
  <si>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</si>
  <si>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</si>
  <si>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</si>
  <si>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</si>
  <si>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</si>
  <si>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</si>
  <si>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</si>
  <si>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</si>
  <si>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</si>
  <si>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</si>
  <si>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</si>
  <si>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</si>
  <si>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</si>
  <si>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</si>
  <si>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</si>
  <si>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</si>
  <si>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</si>
  <si>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</si>
  <si>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</si>
  <si>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</si>
  <si>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</si>
  <si>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</si>
  <si>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</si>
  <si>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</si>
  <si>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</si>
  <si>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</si>
  <si>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</si>
  <si>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</si>
  <si>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</si>
  <si>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</si>
  <si>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</si>
  <si>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</si>
  <si>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</si>
  <si>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</si>
  <si>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</si>
  <si>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</si>
  <si>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</si>
  <si>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</si>
  <si>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</si>
  <si>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</si>
  <si>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</si>
  <si>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</si>
  <si>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</si>
  <si>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</si>
  <si>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</si>
  <si>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</si>
  <si>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</si>
  <si>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</si>
  <si>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</si>
  <si>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</si>
  <si>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</si>
  <si>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</si>
  <si>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</si>
  <si>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</si>
  <si>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</si>
  <si>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</si>
  <si>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</si>
  <si>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</si>
  <si>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</si>
  <si>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</si>
  <si>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</si>
  <si>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</si>
  <si>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</si>
  <si>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</si>
  <si>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</si>
  <si>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</si>
  <si>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</si>
  <si>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</si>
  <si>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</si>
  <si>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</si>
  <si>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</si>
  <si>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</si>
  <si>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</si>
  <si>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</si>
  <si>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</si>
  <si>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</si>
  <si>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</si>
  <si>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</si>
  <si>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</si>
  <si>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</si>
  <si>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</si>
  <si>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</si>
  <si>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</si>
  <si>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</si>
  <si>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</si>
  <si>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</si>
  <si>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</si>
  <si>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</si>
  <si>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</si>
  <si>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</si>
  <si>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</si>
  <si>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</si>
  <si>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</si>
  <si>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</si>
  <si>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</si>
  <si>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</si>
  <si>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</si>
  <si>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</si>
  <si>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</si>
  <si>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</si>
  <si>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</si>
  <si>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</si>
  <si>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</si>
  <si>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</si>
  <si>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</si>
  <si>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</si>
  <si>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</si>
  <si>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</si>
  <si>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</si>
  <si>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</si>
  <si>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</si>
  <si>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</si>
  <si>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</si>
  <si>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</si>
  <si>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</si>
  <si>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</si>
  <si>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</si>
  <si>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</si>
  <si>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</si>
  <si>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</si>
  <si>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</si>
  <si>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</si>
  <si>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</si>
  <si>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</si>
  <si>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</si>
  <si>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</si>
  <si>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</si>
  <si>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</si>
  <si>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</si>
  <si>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</si>
  <si>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</si>
  <si>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</si>
  <si>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</si>
  <si>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</si>
  <si>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</si>
  <si>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</si>
  <si>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</si>
  <si>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</si>
  <si>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</si>
  <si>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</si>
  <si>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</si>
  <si>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</si>
  <si>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</si>
  <si>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</si>
  <si>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</si>
  <si>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</si>
  <si>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</si>
  <si>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</si>
  <si>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</si>
  <si>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</si>
  <si>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</si>
  <si>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</si>
  <si>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</si>
  <si>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</si>
  <si>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</si>
  <si>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</si>
  <si>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</si>
  <si>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</si>
  <si>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</si>
  <si>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</si>
  <si>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</si>
  <si>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</si>
  <si>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</si>
  <si>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</si>
  <si>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</si>
  <si>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</si>
  <si>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</si>
  <si>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</si>
  <si>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</si>
  <si>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</si>
  <si>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</si>
  <si>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</si>
  <si>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</si>
  <si>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</si>
  <si>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</si>
  <si>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</si>
  <si>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</si>
  <si>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</si>
  <si>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</si>
  <si>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</si>
  <si>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</si>
  <si>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</si>
  <si>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</si>
  <si>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</si>
  <si>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</si>
  <si>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</si>
  <si>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</si>
  <si>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</si>
  <si>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</si>
  <si>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</si>
  <si>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</si>
  <si>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</si>
  <si>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</si>
  <si>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</si>
  <si>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</si>
  <si>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</si>
  <si>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</si>
  <si>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</si>
  <si>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</si>
  <si>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</si>
  <si>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</si>
  <si>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</si>
  <si>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</si>
  <si>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</si>
  <si>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</si>
  <si>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</si>
  <si>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</si>
  <si>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</si>
  <si>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</si>
  <si>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</si>
  <si>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</si>
  <si>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</si>
  <si>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</si>
  <si>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</si>
  <si>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</si>
  <si>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</si>
  <si>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</si>
  <si>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</si>
  <si>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</si>
  <si>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</si>
  <si>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</si>
  <si>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</si>
  <si>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</si>
  <si>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</si>
  <si>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</si>
  <si>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</si>
  <si>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</si>
  <si>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</si>
  <si>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</si>
  <si>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</si>
  <si>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</si>
  <si>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</si>
  <si>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</si>
  <si>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</si>
  <si>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</si>
  <si>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</si>
  <si>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</si>
  <si>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</si>
  <si>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</si>
  <si>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</si>
  <si>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</si>
  <si>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</si>
  <si>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</si>
  <si>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</si>
  <si>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</si>
  <si>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</si>
  <si>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</si>
  <si>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</si>
  <si>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</si>
  <si>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</si>
  <si>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</si>
  <si>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</si>
  <si>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</si>
  <si>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</si>
  <si>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</si>
  <si>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</si>
  <si>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</si>
  <si>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</si>
  <si>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</si>
  <si>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</si>
  <si>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</si>
  <si>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</si>
  <si>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</si>
  <si>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</si>
  <si>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</si>
  <si>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</si>
  <si>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</si>
  <si>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</si>
  <si>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</si>
  <si>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</si>
  <si>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</si>
  <si>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</si>
  <si>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</si>
  <si>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</si>
  <si>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</si>
  <si>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</si>
  <si>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</si>
  <si>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</si>
  <si>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</si>
  <si>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</si>
  <si>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</si>
  <si>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</si>
  <si>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</si>
  <si>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</si>
  <si>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</si>
  <si>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</si>
  <si>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</si>
  <si>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</si>
  <si>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</si>
  <si>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</si>
  <si>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</si>
  <si>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</si>
  <si>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</si>
  <si>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</si>
  <si>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</si>
  <si>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</si>
  <si>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</si>
  <si>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</si>
  <si>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</si>
  <si>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</si>
  <si>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</si>
  <si>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</si>
  <si>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</si>
  <si>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</si>
  <si>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</si>
  <si>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</si>
  <si>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</si>
  <si>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</si>
  <si>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</si>
  <si>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</si>
  <si>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</si>
  <si>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</si>
  <si>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</si>
  <si>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</si>
  <si>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</si>
  <si>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</si>
  <si>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</si>
  <si>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</si>
  <si>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</si>
  <si>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</si>
  <si>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</si>
  <si>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</si>
  <si>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</si>
  <si>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</si>
  <si>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</si>
  <si>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</si>
  <si>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</si>
  <si>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</si>
  <si>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</si>
  <si>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</si>
  <si>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</si>
  <si>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</si>
  <si>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</si>
  <si>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</si>
  <si>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</si>
  <si>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</si>
  <si>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</si>
  <si>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</si>
  <si>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</si>
  <si>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</si>
  <si>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</si>
  <si>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</si>
  <si>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</si>
  <si>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</si>
  <si>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</si>
  <si>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</si>
  <si>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</si>
  <si>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</si>
  <si>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</si>
  <si>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</si>
  <si>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</si>
  <si>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</si>
  <si>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</si>
  <si>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</si>
  <si>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</si>
  <si>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</si>
  <si>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</si>
  <si>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</si>
  <si>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</si>
  <si>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</si>
  <si>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</si>
  <si>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</si>
  <si>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</si>
  <si>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</si>
  <si>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</si>
  <si>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</si>
  <si>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</si>
  <si>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</si>
  <si>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</si>
  <si>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</si>
  <si>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</si>
  <si>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</si>
  <si>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</si>
  <si>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</si>
  <si>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</si>
  <si>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</si>
  <si>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</si>
  <si>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</si>
  <si>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</si>
  <si>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</si>
  <si>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</si>
  <si>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</si>
  <si>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</si>
  <si>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</si>
  <si>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</si>
  <si>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</si>
  <si>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</si>
  <si>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</si>
  <si>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</si>
  <si>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</si>
  <si>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</si>
  <si>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</si>
  <si>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</si>
  <si>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</si>
  <si>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</si>
  <si>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</si>
  <si>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</si>
  <si>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</si>
  <si>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</si>
  <si>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</si>
  <si>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</si>
  <si>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</si>
  <si>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</si>
  <si>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</si>
  <si>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</si>
  <si>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</si>
  <si>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</si>
  <si>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</si>
  <si>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</si>
  <si>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</si>
  <si>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</si>
  <si>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</si>
  <si>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</si>
  <si>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</si>
  <si>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</si>
  <si>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</si>
  <si>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</si>
  <si>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</si>
  <si>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</si>
  <si>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</si>
  <si>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</si>
  <si>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</si>
  <si>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</si>
  <si>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</si>
  <si>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</si>
  <si>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</si>
  <si>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</si>
  <si>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</si>
  <si>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</si>
  <si>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</si>
  <si>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</si>
  <si>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</si>
  <si>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</si>
  <si>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</si>
  <si>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</si>
  <si>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</si>
  <si>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</si>
  <si>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</si>
  <si>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</si>
  <si>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</si>
  <si>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</si>
  <si>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</si>
  <si>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</si>
  <si>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</si>
  <si>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</si>
  <si>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</si>
  <si>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</si>
  <si>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</si>
  <si>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</si>
  <si>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</si>
  <si>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</si>
  <si>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</si>
  <si>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</si>
  <si>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</si>
  <si>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</si>
  <si>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</si>
  <si>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</si>
  <si>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</si>
  <si>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</si>
  <si>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</si>
  <si>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</si>
  <si>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</si>
  <si>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</si>
  <si>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</si>
  <si>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</si>
  <si>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</si>
  <si>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</si>
  <si>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</si>
  <si>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</si>
  <si>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</si>
  <si>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</si>
  <si>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</si>
  <si>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</si>
  <si>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</si>
  <si>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</si>
  <si>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</si>
  <si>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</si>
  <si>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</si>
  <si>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</si>
  <si>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</si>
  <si>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</si>
  <si>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</si>
  <si>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</si>
  <si>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</si>
  <si>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</si>
  <si>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</si>
  <si>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</si>
  <si>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</si>
  <si>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</si>
  <si>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</si>
  <si>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</si>
  <si>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</si>
  <si>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</si>
  <si>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</si>
  <si>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</si>
  <si>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</si>
  <si>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</si>
  <si>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</si>
  <si>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</si>
  <si>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</si>
  <si>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</si>
  <si>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</si>
  <si>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</si>
  <si>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</si>
  <si>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</si>
  <si>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</si>
  <si>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</si>
  <si>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</si>
  <si>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</si>
  <si>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</si>
  <si>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</si>
  <si>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</si>
  <si>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</si>
  <si>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</si>
  <si>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</si>
  <si>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</si>
  <si>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</si>
  <si>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</si>
  <si>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</si>
  <si>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</si>
  <si>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</si>
  <si>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</si>
  <si>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</si>
  <si>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</si>
  <si>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</si>
  <si>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</si>
  <si>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</si>
  <si>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</si>
  <si>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</si>
  <si>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</si>
  <si>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</si>
  <si>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</si>
  <si>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</si>
  <si>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</si>
  <si>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</si>
  <si>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</si>
  <si>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</si>
  <si>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</si>
  <si>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</si>
  <si>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</si>
  <si>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</si>
  <si>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</si>
  <si>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</si>
  <si>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</si>
  <si>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</si>
  <si>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</si>
  <si>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</si>
  <si>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</si>
  <si>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</si>
  <si>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</si>
  <si>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</si>
  <si>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</si>
  <si>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</si>
  <si>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</si>
  <si>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</si>
  <si>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</si>
  <si>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</si>
  <si>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</si>
  <si>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</si>
  <si>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</si>
  <si>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</si>
  <si>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</si>
  <si>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</si>
  <si>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</si>
  <si>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</si>
  <si>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</si>
  <si>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</si>
  <si>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</si>
  <si>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</si>
  <si>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</si>
  <si>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</si>
  <si>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</si>
  <si>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</si>
  <si>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</si>
  <si>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</si>
  <si>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</si>
  <si>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</si>
  <si>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</si>
  <si>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</si>
  <si>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</si>
  <si>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</si>
  <si>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</si>
  <si>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</si>
  <si>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</si>
  <si>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</si>
  <si>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</si>
  <si>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</si>
  <si>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</si>
  <si>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</si>
  <si>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</si>
  <si>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</si>
  <si>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</si>
  <si>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</si>
  <si>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</si>
  <si>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</si>
  <si>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</si>
  <si>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</si>
  <si>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</si>
  <si>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</si>
  <si>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</si>
  <si>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</si>
  <si>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</si>
  <si>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</si>
  <si>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</si>
  <si>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</si>
  <si>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</si>
  <si>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</si>
  <si>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</si>
  <si>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</si>
  <si>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</si>
  <si>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</si>
  <si>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</si>
  <si>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</si>
  <si>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</si>
  <si>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</si>
  <si>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</si>
  <si>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</si>
  <si>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</si>
  <si>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</si>
  <si>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</si>
  <si>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</si>
  <si>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</si>
  <si>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</si>
  <si>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</si>
  <si>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</si>
  <si>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</si>
  <si>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</si>
  <si>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</si>
  <si>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</si>
  <si>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</si>
  <si>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</si>
  <si>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</si>
  <si>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</si>
  <si>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</si>
  <si>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</si>
  <si>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</si>
  <si>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</si>
  <si>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</si>
  <si>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</si>
  <si>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</si>
  <si>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</si>
  <si>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</si>
  <si>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</si>
  <si>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</si>
  <si>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</si>
  <si>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</si>
  <si>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</si>
  <si>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</si>
  <si>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</si>
  <si>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</si>
  <si>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</si>
  <si>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</si>
  <si>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</si>
  <si>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</si>
  <si>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</si>
  <si>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</si>
  <si>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</si>
  <si>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</si>
  <si>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</si>
  <si>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</si>
  <si>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</si>
  <si>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</si>
  <si>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</si>
  <si>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</si>
  <si>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</si>
  <si>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</si>
  <si>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</si>
  <si>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</si>
  <si>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</si>
  <si>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</si>
  <si>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</si>
  <si>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</si>
  <si>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</si>
  <si>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</si>
  <si>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</si>
  <si>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</si>
  <si>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</si>
  <si>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</si>
  <si>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</si>
  <si>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</si>
  <si>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</si>
  <si>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</si>
  <si>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</si>
  <si>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</si>
  <si>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</si>
  <si>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</si>
  <si>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</si>
  <si>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</si>
  <si>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</si>
  <si>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</si>
  <si>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</si>
  <si>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</si>
  <si>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</si>
  <si>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</si>
  <si>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</si>
  <si>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</si>
  <si>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</si>
  <si>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</si>
  <si>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</si>
  <si>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</si>
  <si>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</si>
  <si>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</si>
  <si>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</si>
  <si>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</si>
  <si>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</si>
  <si>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</si>
  <si>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</si>
  <si>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</si>
  <si>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</si>
  <si>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</si>
  <si>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</si>
  <si>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</si>
  <si>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</si>
  <si>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</si>
  <si>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</si>
  <si>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</si>
  <si>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</si>
  <si>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</si>
  <si>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</si>
  <si>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</si>
  <si>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</si>
  <si>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</si>
  <si>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</si>
  <si>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</si>
  <si>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</si>
  <si>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</si>
  <si>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</si>
  <si>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</si>
  <si>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</si>
  <si>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</si>
  <si>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</si>
  <si>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</si>
  <si>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</si>
  <si>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</si>
  <si>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</si>
  <si>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</si>
  <si>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</si>
  <si>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</si>
  <si>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</si>
  <si>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</si>
  <si>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</si>
  <si>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</si>
  <si>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</si>
  <si>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</si>
  <si>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</si>
  <si>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</si>
  <si>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</si>
  <si>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</si>
  <si>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</si>
  <si>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</si>
  <si>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</si>
  <si>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</si>
  <si>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</si>
  <si>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</si>
  <si>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</si>
  <si>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</si>
  <si>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</si>
  <si>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</si>
  <si>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</si>
  <si>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</si>
  <si>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</si>
  <si>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</si>
  <si>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</si>
  <si>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</si>
  <si>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</si>
  <si>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</si>
  <si>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</si>
  <si>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</si>
  <si>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</si>
  <si>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</si>
  <si>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</si>
  <si>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</si>
  <si>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</si>
  <si>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</si>
  <si>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</si>
  <si>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</si>
  <si>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</si>
  <si>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</si>
  <si>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</si>
  <si>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</si>
  <si>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</si>
  <si>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</si>
  <si>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</si>
  <si>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</si>
  <si>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</si>
  <si>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</si>
  <si>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</si>
  <si>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</si>
  <si>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</si>
  <si>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</si>
  <si>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</si>
  <si>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</si>
  <si>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</si>
  <si>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</si>
  <si>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</si>
  <si>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</si>
  <si>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</si>
  <si>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</si>
  <si>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</si>
  <si>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</si>
  <si>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</si>
  <si>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</si>
  <si>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</si>
  <si>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</si>
  <si>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</si>
  <si>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</si>
  <si>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</si>
  <si>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</si>
  <si>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</si>
  <si>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</si>
  <si>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</si>
  <si>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</si>
  <si>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</si>
  <si>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</si>
  <si>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</si>
  <si>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</si>
  <si>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</si>
  <si>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</si>
  <si>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</si>
  <si>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</si>
  <si>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</si>
  <si>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</si>
  <si>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</si>
  <si>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</si>
  <si>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</si>
  <si>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</si>
  <si>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</si>
  <si>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</si>
  <si>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</si>
  <si>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</si>
  <si>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</si>
  <si>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</si>
  <si>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</si>
  <si>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</si>
  <si>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</si>
  <si>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</si>
  <si>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</si>
  <si>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</si>
  <si>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</si>
  <si>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</si>
  <si>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</si>
  <si>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</si>
  <si>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</si>
  <si>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</si>
  <si>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</si>
  <si>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</si>
  <si>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</si>
  <si>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</si>
  <si>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</si>
  <si>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</si>
  <si>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</si>
  <si>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</si>
  <si>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</si>
  <si>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</si>
  <si>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</si>
  <si>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</si>
  <si>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</si>
  <si>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</si>
  <si>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</si>
  <si>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</si>
  <si>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</si>
  <si>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</si>
  <si>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</si>
  <si>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</si>
  <si>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</si>
  <si>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</si>
  <si>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</si>
  <si>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</si>
  <si>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</si>
  <si>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</si>
  <si>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</si>
  <si>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</si>
  <si>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</si>
  <si>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</si>
  <si>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</si>
  <si>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</si>
  <si>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</si>
  <si>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</si>
  <si>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</si>
  <si>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</si>
  <si>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</si>
  <si>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</si>
  <si>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</si>
  <si>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</si>
  <si>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</si>
  <si>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</si>
  <si>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</si>
  <si>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</si>
  <si>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</si>
  <si>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</si>
  <si>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</si>
  <si>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</si>
  <si>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</si>
  <si>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</si>
  <si>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</si>
  <si>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</si>
  <si>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</si>
  <si>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</si>
  <si>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</si>
  <si>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</si>
  <si>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</si>
  <si>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</si>
  <si>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</si>
  <si>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</si>
  <si>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</si>
  <si>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</si>
  <si>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</si>
  <si>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</si>
  <si>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</si>
  <si>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</si>
  <si>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</si>
  <si>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</si>
  <si>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</si>
  <si>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</si>
  <si>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</si>
  <si>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</si>
  <si>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</si>
  <si>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</si>
  <si>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</si>
  <si>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</si>
  <si>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</si>
  <si>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</si>
  <si>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</si>
  <si>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</si>
  <si>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</si>
  <si>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</si>
  <si>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</si>
  <si>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</si>
  <si>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</si>
  <si>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</si>
  <si>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</si>
  <si>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</si>
  <si>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</si>
  <si>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</si>
  <si>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</si>
  <si>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</si>
  <si>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</si>
  <si>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</si>
  <si>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</si>
  <si>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</si>
  <si>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</si>
  <si>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</si>
  <si>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</si>
  <si>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</si>
  <si>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</si>
  <si>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</si>
  <si>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</si>
  <si>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</si>
  <si>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</si>
  <si>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</si>
  <si>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</si>
  <si>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</si>
  <si>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</si>
  <si>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</si>
  <si>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</si>
  <si>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</si>
  <si>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</si>
  <si>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</si>
  <si>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</si>
  <si>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</si>
  <si>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</si>
  <si>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</si>
  <si>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</si>
  <si>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</si>
  <si>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</si>
  <si>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</si>
  <si>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</si>
  <si>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</si>
  <si>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</si>
  <si>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</si>
  <si>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</si>
  <si>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</si>
  <si>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</si>
  <si>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</si>
  <si>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</si>
  <si>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</si>
  <si>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</si>
  <si>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</si>
  <si>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</si>
  <si>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</si>
  <si>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</si>
  <si>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</si>
  <si>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</si>
  <si>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</si>
  <si>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</si>
  <si>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</si>
  <si>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</si>
  <si>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</si>
  <si>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</si>
  <si>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</si>
  <si>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</si>
  <si>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</si>
  <si>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</si>
  <si>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</si>
  <si>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</si>
  <si>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</si>
  <si>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</si>
  <si>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</si>
  <si>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</si>
  <si>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</si>
  <si>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</si>
  <si>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</si>
  <si>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</si>
  <si>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</si>
  <si>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</si>
  <si>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</si>
  <si>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</si>
  <si>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</si>
  <si>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</si>
  <si>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</si>
  <si>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</si>
  <si>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</si>
  <si>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</si>
  <si>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</si>
  <si>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</si>
  <si>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</si>
  <si>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</si>
  <si>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</si>
  <si>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</si>
  <si>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</si>
  <si>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</si>
  <si>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</si>
  <si>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</si>
  <si>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</si>
  <si>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</si>
  <si>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</si>
  <si>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</si>
  <si>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</si>
  <si>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</si>
  <si>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</si>
  <si>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</si>
  <si>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</si>
  <si>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</si>
  <si>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</si>
  <si>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</si>
  <si>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</si>
  <si>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</si>
  <si>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</si>
  <si>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</si>
  <si>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</si>
  <si>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</si>
  <si>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</si>
  <si>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</si>
  <si>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</si>
  <si>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</si>
  <si>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</si>
  <si>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</si>
  <si>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</si>
  <si>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</si>
  <si>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</si>
  <si>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</si>
  <si>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</si>
  <si>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</si>
  <si>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</si>
  <si>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</si>
  <si>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</si>
  <si>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</si>
  <si>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</si>
  <si>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</si>
  <si>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</si>
  <si>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</si>
  <si>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</si>
  <si>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</si>
  <si>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</si>
  <si>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</si>
  <si>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</si>
  <si>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</si>
  <si>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</si>
  <si>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</si>
  <si>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</si>
  <si>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</si>
  <si>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</si>
  <si>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</si>
  <si>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</si>
  <si>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</si>
  <si>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</si>
  <si>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</si>
  <si>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</si>
  <si>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</si>
  <si>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</si>
  <si>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</si>
  <si>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</si>
  <si>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</si>
  <si>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</si>
  <si>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</si>
  <si>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</si>
  <si>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</si>
  <si>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</si>
  <si>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</si>
  <si>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</si>
  <si>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</si>
  <si>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</si>
  <si>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</si>
  <si>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</si>
  <si>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</si>
  <si>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</si>
  <si>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</si>
  <si>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</si>
  <si>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</si>
  <si>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</si>
  <si>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</si>
  <si>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</si>
  <si>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</si>
  <si>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</si>
  <si>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</si>
  <si>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</si>
  <si>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</si>
  <si>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</si>
  <si>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</si>
  <si>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</si>
  <si>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</si>
  <si>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</si>
  <si>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</si>
  <si>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</si>
  <si>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</si>
  <si>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</si>
  <si>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</si>
  <si>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</si>
  <si>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</si>
  <si>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</si>
  <si>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</si>
  <si>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</si>
  <si>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</si>
  <si>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</si>
  <si>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</si>
  <si>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</si>
  <si>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</si>
  <si>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</si>
  <si>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</si>
  <si>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</si>
  <si>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</si>
  <si>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</si>
  <si>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</si>
  <si>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</si>
  <si>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</si>
  <si>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</si>
  <si>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</si>
  <si>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</si>
  <si>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</si>
  <si>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</si>
  <si>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</si>
  <si>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</si>
  <si>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</si>
  <si>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</si>
  <si>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</si>
  <si>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</si>
  <si>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</si>
  <si>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</si>
  <si>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</si>
  <si>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</si>
  <si>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</si>
  <si>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</si>
  <si>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</si>
  <si>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</si>
  <si>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</si>
  <si>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</si>
  <si>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</si>
  <si>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</si>
  <si>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</si>
  <si>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</si>
  <si>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</si>
  <si>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</si>
  <si>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</si>
  <si>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</si>
  <si>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</si>
  <si>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</si>
  <si>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</si>
  <si>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</si>
  <si>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</si>
  <si>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</si>
  <si>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</si>
  <si>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</si>
  <si>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</si>
  <si>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</si>
  <si>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</si>
  <si>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</si>
  <si>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</si>
  <si>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</si>
  <si>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</si>
  <si>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</si>
  <si>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</si>
  <si>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</si>
  <si>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</si>
  <si>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</si>
  <si>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</si>
  <si>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</si>
  <si>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</si>
  <si>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</si>
  <si>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</si>
  <si>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</si>
  <si>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</si>
  <si>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</si>
  <si>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</si>
  <si>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</si>
  <si>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</si>
  <si>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</si>
  <si>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</si>
  <si>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</si>
  <si>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</si>
  <si>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</si>
  <si>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</si>
  <si>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</si>
  <si>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</si>
  <si>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</si>
  <si>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</si>
  <si>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</si>
  <si>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</si>
  <si>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</si>
  <si>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</si>
  <si>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</si>
  <si>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</si>
  <si>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</si>
  <si>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</si>
  <si>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</si>
  <si>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</si>
  <si>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</si>
  <si>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</si>
  <si>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</si>
  <si>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</si>
  <si>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</si>
  <si>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</si>
  <si>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</si>
  <si>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</si>
  <si>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</si>
  <si>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</si>
  <si>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</si>
  <si>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</si>
  <si>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</si>
  <si>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</si>
  <si>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</si>
  <si>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</si>
  <si>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</si>
  <si>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</si>
  <si>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</si>
  <si>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</si>
  <si>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</si>
  <si>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</si>
  <si>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</si>
  <si>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</si>
  <si>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</si>
  <si>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</si>
  <si>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</si>
  <si>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</si>
  <si>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</si>
  <si>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</si>
  <si>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</si>
  <si>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</si>
  <si>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</si>
  <si>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</si>
  <si>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</si>
  <si>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</si>
  <si>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</si>
  <si>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</si>
  <si>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</si>
  <si>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</si>
  <si>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</si>
  <si>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</si>
  <si>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</si>
  <si>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</si>
  <si>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</si>
  <si>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</si>
  <si>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</si>
  <si>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</si>
  <si>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</si>
  <si>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</si>
  <si>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</si>
  <si>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</si>
  <si>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</si>
  <si>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</si>
  <si>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</si>
  <si>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</si>
  <si>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</si>
  <si>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</si>
  <si>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</si>
  <si>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</si>
  <si>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</si>
  <si>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</si>
  <si>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</si>
  <si>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</si>
  <si>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</si>
  <si>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</si>
  <si>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</si>
  <si>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</si>
  <si>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</si>
  <si>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</si>
  <si>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</si>
  <si>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</si>
  <si>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</si>
  <si>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</si>
  <si>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</si>
  <si>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</si>
  <si>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</si>
  <si>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</si>
  <si>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</si>
  <si>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</si>
  <si>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</si>
  <si>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</si>
  <si>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</si>
  <si>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</si>
  <si>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</si>
  <si>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</si>
  <si>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</si>
  <si>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</si>
  <si>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</si>
  <si>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</si>
  <si>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</si>
  <si>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</si>
  <si>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</si>
  <si>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</si>
  <si>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</si>
  <si>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</si>
  <si>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</si>
  <si>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</si>
  <si>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</si>
  <si>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</si>
  <si>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</si>
  <si>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</si>
  <si>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</si>
  <si>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</si>
  <si>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</si>
  <si>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</si>
  <si>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</si>
  <si>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</si>
  <si>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</si>
  <si>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</si>
  <si>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</si>
  <si>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</si>
  <si>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</si>
  <si>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</si>
  <si>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</si>
  <si>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</si>
  <si>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</si>
  <si>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</si>
  <si>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</si>
  <si>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</si>
  <si>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</si>
  <si>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</si>
  <si>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</si>
  <si>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</si>
  <si>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</si>
  <si>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</si>
  <si>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</si>
  <si>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</si>
  <si>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</si>
  <si>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</si>
  <si>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</si>
  <si>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</si>
  <si>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</si>
  <si>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</si>
  <si>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</si>
  <si>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</si>
  <si>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</si>
  <si>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</si>
  <si>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</si>
  <si>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</si>
  <si>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</si>
  <si>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</si>
  <si>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</si>
  <si>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</si>
  <si>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</si>
  <si>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</si>
  <si>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</si>
  <si>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</si>
  <si>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</si>
  <si>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</si>
  <si>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</si>
  <si>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</si>
  <si>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</si>
  <si>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</si>
  <si>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</si>
  <si>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</si>
  <si>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</si>
  <si>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</si>
  <si>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</si>
  <si>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</si>
  <si>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</si>
  <si>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</si>
  <si>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</si>
  <si>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</si>
  <si>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</si>
  <si>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</si>
  <si>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</si>
  <si>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</si>
  <si>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</si>
  <si>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</si>
  <si>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</si>
  <si>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</si>
  <si>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</si>
  <si>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</si>
  <si>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</si>
  <si>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</si>
  <si>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</si>
  <si>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</si>
  <si>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</si>
  <si>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</si>
  <si>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</si>
  <si>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</si>
  <si>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</si>
  <si>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</si>
  <si>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</si>
  <si>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</si>
  <si>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</si>
  <si>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</si>
  <si>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</si>
  <si>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</si>
  <si>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</si>
  <si>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</si>
  <si>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</si>
  <si>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</si>
  <si>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</si>
  <si>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</si>
  <si>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</si>
  <si>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</si>
  <si>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</si>
  <si>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</si>
  <si>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</si>
  <si>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</si>
  <si>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</si>
  <si>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</si>
  <si>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</si>
  <si>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</si>
  <si>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</si>
  <si>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</si>
  <si>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</si>
  <si>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</si>
  <si>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</si>
  <si>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</si>
  <si>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</si>
  <si>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</si>
  <si>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</si>
  <si>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</si>
  <si>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</si>
  <si>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</si>
  <si>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</si>
  <si>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</si>
  <si>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</si>
  <si>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</si>
  <si>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</si>
  <si>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</si>
  <si>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</si>
  <si>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</si>
  <si>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</si>
  <si>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</si>
  <si>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</si>
  <si>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</si>
  <si>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</si>
  <si>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</si>
  <si>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</si>
  <si>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</si>
  <si>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</si>
  <si>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</si>
  <si>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</si>
  <si>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</si>
  <si>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</si>
  <si>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</si>
  <si>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</si>
  <si>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</si>
  <si>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</si>
  <si>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</si>
  <si>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</si>
  <si>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</si>
  <si>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</si>
  <si>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</si>
  <si>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</si>
  <si>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</si>
  <si>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</si>
  <si>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</si>
  <si>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</si>
  <si>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</si>
  <si>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</si>
  <si>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</si>
  <si>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</si>
  <si>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</si>
  <si>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</si>
  <si>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</si>
  <si>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</si>
  <si>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</si>
  <si>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</si>
  <si>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</si>
  <si>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</si>
  <si>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</si>
  <si>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</si>
  <si>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</si>
  <si>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</si>
  <si>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</si>
  <si>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</si>
  <si>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</si>
  <si>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</si>
  <si>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</si>
  <si>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</si>
  <si>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</si>
  <si>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</si>
  <si>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</si>
  <si>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</si>
  <si>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</si>
  <si>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</si>
  <si>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</si>
  <si>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</si>
  <si>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</si>
  <si>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</si>
  <si>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</si>
  <si>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</si>
  <si>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</si>
  <si>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</si>
  <si>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</si>
  <si>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</si>
  <si>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</si>
  <si>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</si>
  <si>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</si>
  <si>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</si>
  <si>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</si>
  <si>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</si>
  <si>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</si>
  <si>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</si>
  <si>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</si>
  <si>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</si>
  <si>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</si>
  <si>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</si>
  <si>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</si>
  <si>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</si>
  <si>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</si>
  <si>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</si>
  <si>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</si>
  <si>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</si>
  <si>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</si>
  <si>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</si>
  <si>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</si>
  <si>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</si>
  <si>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</si>
  <si>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</si>
  <si>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</si>
  <si>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</si>
  <si>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</si>
  <si>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</si>
  <si>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</si>
  <si>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</si>
  <si>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</si>
  <si>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</si>
  <si>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</si>
  <si>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</si>
  <si>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</si>
  <si>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</si>
  <si>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</si>
  <si>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</si>
  <si>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</si>
  <si>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</si>
  <si>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</si>
  <si>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</si>
  <si>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</si>
  <si>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</si>
  <si>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</si>
  <si>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</si>
  <si>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</si>
  <si>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</si>
  <si>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</si>
  <si>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</si>
  <si>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</si>
  <si>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</si>
  <si>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</si>
  <si>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</si>
  <si>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</si>
  <si>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</si>
  <si>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</si>
  <si>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</si>
  <si>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</si>
  <si>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</si>
  <si>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</si>
  <si>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</si>
  <si>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</si>
  <si>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</si>
  <si>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</si>
  <si>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</si>
  <si>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</si>
  <si>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</si>
  <si>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</si>
  <si>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</si>
  <si>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</si>
  <si>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</si>
  <si>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</si>
  <si>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</si>
  <si>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</si>
  <si>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</si>
  <si>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</si>
  <si>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</si>
  <si>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</si>
  <si>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</si>
  <si>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</si>
  <si>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</si>
  <si>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</si>
  <si>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</si>
  <si>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</si>
  <si>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</si>
  <si>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</si>
  <si>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</si>
  <si>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</si>
  <si>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</si>
  <si>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</si>
  <si>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</si>
  <si>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</si>
  <si>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</si>
  <si>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</si>
  <si>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</si>
  <si>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</si>
  <si>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</si>
  <si>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</si>
  <si>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</si>
  <si>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</si>
  <si>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</si>
  <si>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</si>
  <si>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</si>
  <si>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</si>
  <si>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</si>
  <si>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</si>
  <si>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</si>
  <si>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</si>
  <si>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</si>
  <si>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</si>
  <si>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</si>
  <si>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</si>
  <si>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</si>
  <si>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</si>
  <si>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</si>
  <si>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</si>
  <si>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</si>
  <si>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</si>
  <si>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</si>
  <si>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</si>
  <si>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</si>
  <si>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</si>
  <si>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</si>
  <si>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</si>
  <si>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</si>
  <si>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</si>
  <si>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</si>
  <si>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</si>
  <si>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</si>
  <si>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</si>
  <si>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</si>
  <si>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</si>
  <si>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</si>
  <si>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</si>
  <si>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</si>
  <si>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</si>
  <si>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</si>
  <si>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</si>
  <si>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</si>
  <si>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</si>
  <si>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</si>
  <si>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</si>
  <si>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</si>
  <si>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</si>
  <si>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</si>
  <si>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</si>
  <si>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</si>
  <si>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</si>
  <si>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</si>
  <si>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</si>
  <si>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</si>
  <si>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</si>
  <si>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</si>
  <si>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</si>
  <si>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</si>
  <si>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</si>
  <si>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</si>
  <si>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</si>
  <si>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</si>
  <si>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</si>
  <si>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</si>
  <si>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</si>
  <si>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</si>
  <si>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</si>
  <si>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</si>
  <si>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</si>
  <si>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</si>
  <si>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</si>
  <si>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</si>
  <si>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</si>
  <si>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</si>
  <si>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</si>
  <si>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</si>
  <si>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</si>
  <si>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</si>
  <si>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</si>
  <si>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</si>
  <si>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</si>
  <si>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</si>
  <si>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</si>
  <si>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</si>
  <si>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</si>
  <si>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</si>
  <si>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</si>
  <si>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</si>
  <si>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</si>
  <si>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</si>
  <si>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</si>
  <si>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</si>
  <si>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</si>
  <si>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</si>
  <si>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</si>
  <si>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</si>
  <si>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</si>
  <si>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</si>
  <si>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</si>
  <si>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</si>
  <si>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</si>
  <si>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</si>
  <si>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</si>
  <si>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</si>
  <si>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</si>
  <si>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</si>
  <si>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</si>
  <si>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</si>
  <si>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</si>
  <si>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</si>
  <si>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</si>
  <si>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</si>
  <si>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</si>
  <si>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</si>
  <si>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</si>
  <si>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</si>
  <si>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</si>
  <si>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</si>
  <si>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</si>
  <si>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</si>
  <si>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</si>
  <si>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</si>
  <si>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</si>
  <si>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</si>
  <si>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</si>
  <si>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</si>
  <si>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</si>
  <si>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</si>
  <si>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</si>
  <si>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</si>
  <si>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</si>
  <si>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</si>
  <si>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</si>
  <si>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</si>
  <si>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</si>
  <si>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</si>
  <si>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</si>
  <si>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</si>
  <si>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</si>
  <si>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</si>
  <si>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</si>
  <si>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</si>
  <si>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</si>
  <si>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</si>
  <si>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</si>
  <si>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</si>
  <si>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</si>
  <si>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</si>
  <si>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</si>
  <si>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</si>
  <si>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</si>
  <si>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</si>
  <si>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</si>
  <si>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</si>
  <si>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</si>
  <si>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</si>
  <si>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</si>
  <si>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</si>
  <si>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</si>
  <si>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</si>
  <si>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</si>
  <si>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</si>
  <si>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</si>
  <si>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</si>
  <si>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</si>
  <si>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</si>
  <si>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</si>
  <si>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</si>
  <si>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</si>
  <si>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</si>
  <si>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</si>
  <si>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</si>
  <si>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</si>
  <si>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</si>
  <si>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</si>
  <si>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</si>
  <si>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</si>
  <si>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</si>
  <si>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</si>
  <si>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</si>
  <si>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</si>
  <si>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</si>
  <si>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</si>
  <si>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</si>
  <si>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</si>
  <si>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</si>
  <si>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</si>
  <si>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</si>
  <si>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</si>
  <si>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</si>
  <si>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</si>
  <si>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</si>
  <si>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</si>
  <si>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</si>
  <si>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</si>
  <si>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</si>
  <si>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</si>
  <si>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</si>
  <si>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</si>
  <si>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</si>
  <si>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</si>
  <si>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</si>
  <si>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</si>
  <si>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</si>
  <si>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</si>
  <si>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</si>
  <si>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</si>
  <si>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</si>
  <si>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</si>
  <si>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</si>
  <si>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</si>
  <si>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</si>
  <si>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</si>
  <si>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</si>
  <si>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</si>
  <si>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</si>
  <si>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</si>
  <si>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</si>
  <si>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</si>
  <si>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</si>
  <si>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</si>
  <si>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</si>
  <si>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</si>
  <si>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</si>
  <si>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</si>
  <si>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</si>
  <si>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</si>
  <si>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</si>
  <si>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</si>
  <si>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</si>
  <si>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</si>
  <si>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</si>
  <si>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</si>
  <si>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</si>
  <si>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</si>
  <si>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</si>
  <si>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</si>
  <si>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</si>
  <si>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</si>
  <si>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</si>
  <si>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</si>
  <si>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</si>
  <si>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</si>
  <si>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</si>
  <si>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</si>
  <si>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</si>
  <si>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</si>
  <si>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</si>
  <si>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</si>
  <si>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</si>
  <si>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</si>
  <si>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</si>
  <si>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</si>
  <si>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</si>
  <si>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</si>
  <si>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</si>
  <si>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</si>
  <si>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</si>
  <si>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</si>
  <si>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</si>
  <si>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</si>
  <si>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</si>
  <si>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</si>
  <si>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</si>
  <si>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</si>
  <si>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</si>
  <si>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</si>
  <si>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</si>
  <si>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</si>
  <si>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</si>
  <si>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</si>
  <si>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</si>
  <si>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</si>
  <si>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</si>
  <si>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</si>
  <si>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</si>
  <si>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</si>
  <si>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</si>
  <si>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</si>
  <si>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</si>
  <si>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</si>
  <si>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</si>
  <si>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</si>
  <si>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</si>
  <si>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</si>
  <si>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</si>
  <si>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</si>
  <si>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</si>
  <si>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</si>
  <si>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</si>
  <si>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</si>
  <si>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</si>
  <si>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</si>
  <si>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</si>
  <si>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</si>
  <si>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</si>
  <si>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</si>
  <si>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</si>
  <si>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</si>
  <si>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</si>
  <si>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</si>
  <si>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</si>
  <si>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</si>
  <si>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</si>
  <si>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</si>
  <si>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</si>
  <si>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</si>
  <si>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</si>
  <si>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</si>
  <si>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</si>
  <si>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</si>
  <si>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</si>
  <si>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</si>
  <si>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</si>
  <si>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</si>
  <si>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</si>
  <si>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</si>
  <si>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</si>
  <si>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</si>
  <si>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</si>
  <si>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</si>
  <si>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</si>
  <si>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</si>
  <si>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</si>
  <si>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</si>
  <si>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</si>
  <si>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</si>
  <si>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</si>
  <si>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</si>
  <si>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</si>
  <si>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</si>
  <si>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</si>
  <si>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</si>
  <si>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</si>
  <si>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</si>
  <si>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</si>
  <si>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</si>
  <si>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</si>
  <si>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</si>
  <si>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</si>
  <si>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</si>
  <si>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</si>
  <si>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</si>
  <si>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</si>
  <si>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</si>
  <si>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</si>
  <si>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</si>
  <si>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</si>
  <si>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</si>
  <si>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</si>
  <si>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</si>
  <si>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</si>
  <si>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</si>
  <si>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</si>
  <si>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</si>
  <si>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</si>
  <si>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</si>
  <si>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</si>
  <si>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</si>
  <si>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</si>
  <si>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</si>
  <si>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</si>
  <si>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</si>
  <si>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</si>
  <si>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</si>
  <si>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</si>
  <si>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</si>
  <si>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</si>
  <si>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</si>
  <si>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</si>
  <si>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</si>
  <si>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</si>
  <si>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</si>
  <si>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</si>
  <si>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</si>
  <si>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</si>
  <si>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</si>
  <si>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</si>
  <si>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</si>
  <si>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</si>
  <si>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</si>
  <si>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</si>
  <si>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</si>
  <si>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</si>
  <si>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</si>
  <si>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</si>
  <si>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</si>
  <si>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</si>
  <si>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</si>
  <si>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</si>
  <si>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</si>
  <si>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</si>
  <si>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</si>
  <si>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</si>
  <si>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</si>
  <si>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</si>
  <si>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</si>
  <si>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</si>
  <si>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</si>
  <si>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</si>
  <si>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</si>
  <si>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</si>
  <si>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</si>
  <si>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</si>
  <si>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</si>
  <si>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</si>
  <si>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</si>
  <si>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</si>
  <si>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</si>
  <si>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</si>
  <si>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</si>
  <si>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</si>
  <si>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</si>
  <si>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</si>
  <si>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</si>
  <si>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</si>
  <si>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</si>
  <si>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</si>
  <si>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</si>
  <si>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</si>
  <si>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</si>
  <si>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</si>
  <si>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</si>
  <si>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</si>
  <si>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</si>
  <si>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</si>
  <si>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</si>
  <si>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</si>
  <si>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</si>
  <si>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</si>
  <si>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</si>
  <si>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</si>
  <si>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</si>
  <si>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</si>
  <si>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</si>
  <si>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</si>
  <si>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</si>
  <si>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</si>
  <si>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</si>
  <si>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</si>
  <si>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</si>
  <si>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</si>
  <si>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</si>
  <si>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</si>
  <si>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</si>
  <si>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</si>
  <si>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</si>
  <si>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</si>
  <si>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</si>
  <si>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</si>
  <si>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</si>
  <si>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</si>
  <si>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</si>
  <si>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</si>
  <si>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</si>
  <si>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</si>
  <si>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</si>
  <si>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</si>
  <si>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</si>
  <si>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</si>
  <si>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</si>
  <si>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</si>
  <si>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</si>
  <si>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</si>
  <si>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</si>
  <si>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</si>
  <si>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</si>
  <si>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</si>
  <si>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</si>
  <si>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</si>
  <si>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</si>
  <si>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</si>
  <si>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</si>
  <si>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</si>
  <si>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</si>
  <si>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</si>
  <si>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</si>
  <si>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</si>
  <si>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</si>
  <si>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</si>
  <si>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</si>
  <si>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</si>
  <si>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</si>
  <si>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</si>
  <si>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</si>
  <si>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</si>
  <si>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</si>
  <si>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</si>
  <si>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</si>
  <si>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</si>
  <si>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</si>
  <si>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</si>
  <si>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</si>
  <si>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</si>
  <si>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</si>
  <si>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</si>
  <si>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</si>
  <si>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</si>
  <si>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</si>
  <si>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</si>
  <si>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</si>
  <si>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</si>
  <si>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</si>
  <si>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</si>
  <si>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</si>
  <si>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</si>
  <si>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</si>
  <si>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</si>
  <si>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</si>
  <si>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</si>
  <si>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</si>
  <si>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</si>
  <si>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</si>
  <si>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</si>
  <si>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</si>
  <si>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</si>
  <si>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</si>
  <si>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</si>
  <si>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</si>
  <si>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</si>
  <si>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</si>
  <si>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</si>
  <si>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</si>
  <si>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</si>
  <si>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</si>
  <si>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</si>
  <si>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</si>
  <si>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</si>
  <si>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</si>
  <si>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</si>
  <si>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</si>
  <si>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</si>
  <si>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</si>
  <si>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</si>
  <si>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</si>
  <si>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</si>
  <si>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</si>
  <si>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</si>
  <si>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</si>
  <si>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</si>
  <si>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</si>
  <si>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</si>
  <si>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</si>
  <si>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</si>
  <si>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</si>
  <si>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</si>
  <si>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</si>
  <si>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</si>
  <si>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</si>
  <si>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</si>
  <si>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</si>
  <si>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</si>
  <si>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</si>
  <si>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</si>
  <si>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</si>
  <si>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</si>
  <si>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</si>
  <si>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</si>
  <si>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</si>
  <si>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</si>
  <si>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</si>
  <si>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</si>
  <si>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</si>
  <si>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</si>
  <si>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</si>
  <si>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</si>
  <si>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</si>
  <si>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</si>
  <si>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</si>
  <si>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</si>
  <si>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</si>
  <si>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</si>
  <si>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</si>
  <si>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</si>
  <si>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</si>
  <si>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</si>
  <si>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</si>
  <si>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</si>
  <si>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</si>
  <si>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</si>
  <si>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</si>
  <si>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</si>
  <si>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</si>
  <si>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</si>
  <si>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</si>
  <si>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</si>
  <si>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</si>
  <si>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</si>
  <si>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</si>
  <si>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</si>
  <si>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</si>
  <si>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</si>
  <si>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</si>
  <si>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</si>
  <si>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</si>
  <si>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</si>
  <si>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</si>
  <si>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</si>
  <si>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</si>
  <si>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</si>
  <si>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</si>
  <si>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</si>
  <si>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</si>
  <si>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</si>
  <si>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</si>
  <si>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</si>
  <si>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</si>
  <si>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</si>
  <si>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</si>
  <si>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</si>
  <si>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</si>
  <si>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</si>
  <si>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</si>
  <si>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</si>
  <si>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</si>
  <si>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</si>
  <si>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</si>
  <si>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</si>
  <si>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</si>
  <si>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</si>
  <si>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</si>
  <si>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</si>
  <si>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</si>
  <si>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</si>
  <si>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</si>
  <si>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</si>
  <si>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</si>
  <si>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</si>
  <si>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</si>
  <si>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</si>
  <si>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</si>
  <si>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</si>
  <si>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</si>
  <si>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</si>
  <si>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</si>
  <si>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</si>
  <si>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</si>
  <si>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</si>
  <si>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</si>
  <si>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</si>
  <si>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</si>
  <si>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</si>
  <si>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</si>
  <si>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</si>
  <si>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</si>
  <si>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</si>
  <si>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</si>
  <si>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</si>
  <si>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</si>
  <si>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</si>
  <si>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</si>
  <si>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</si>
  <si>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</si>
  <si>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</si>
  <si>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</si>
  <si>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</si>
  <si>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</si>
  <si>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</si>
  <si>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</si>
  <si>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</si>
  <si>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</si>
  <si>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</si>
  <si>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</si>
  <si>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</si>
  <si>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</si>
  <si>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</si>
  <si>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</si>
  <si>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</si>
  <si>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</si>
  <si>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</si>
  <si>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</si>
  <si>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</si>
  <si>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</si>
  <si>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</si>
  <si>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</si>
  <si>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</si>
  <si>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</si>
  <si>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</si>
  <si>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</si>
  <si>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</si>
  <si>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</si>
  <si>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</si>
  <si>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</si>
  <si>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</si>
  <si>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</si>
  <si>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</si>
  <si>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</si>
  <si>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</si>
  <si>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</si>
  <si>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</si>
  <si>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</si>
  <si>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</si>
  <si>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</si>
  <si>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</si>
  <si>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</si>
  <si>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</si>
  <si>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</si>
  <si>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</si>
  <si>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</si>
  <si>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</si>
  <si>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</si>
  <si>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</si>
  <si>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</si>
  <si>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</si>
  <si>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</si>
  <si>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</si>
  <si>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</si>
  <si>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</si>
  <si>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</si>
  <si>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</si>
  <si>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</si>
  <si>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</si>
  <si>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</si>
  <si>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</si>
  <si>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</si>
  <si>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</si>
  <si>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</si>
  <si>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</si>
  <si>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</si>
  <si>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</si>
  <si>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</si>
  <si>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</si>
  <si>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</si>
  <si>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</si>
  <si>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</si>
  <si>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</si>
  <si>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</si>
  <si>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</si>
  <si>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</si>
  <si>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</si>
  <si>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</si>
  <si>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</si>
  <si>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</si>
  <si>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</si>
  <si>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</si>
  <si>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</si>
  <si>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</si>
  <si>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</si>
  <si>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</si>
  <si>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</si>
  <si>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</si>
  <si>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</si>
  <si>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</si>
  <si>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</si>
  <si>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</si>
  <si>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</si>
  <si>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</si>
  <si>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</si>
  <si>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</si>
  <si>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</si>
  <si>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</si>
  <si>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</si>
  <si>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</si>
  <si>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</si>
  <si>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</si>
  <si>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</si>
  <si>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</si>
  <si>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</si>
  <si>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</si>
  <si>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</si>
  <si>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</si>
  <si>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</si>
  <si>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</si>
  <si>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</si>
  <si>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</si>
  <si>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</si>
  <si>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</si>
  <si>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</si>
  <si>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</si>
  <si>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</si>
  <si>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</si>
  <si>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</si>
  <si>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</si>
  <si>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</si>
  <si>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</si>
  <si>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</si>
  <si>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</si>
  <si>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</si>
  <si>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</si>
  <si>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</si>
  <si>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</si>
  <si>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</si>
  <si>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</si>
  <si>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</si>
  <si>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</si>
  <si>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</si>
  <si>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</si>
  <si>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</si>
  <si>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</si>
  <si>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</si>
  <si>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</si>
  <si>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</si>
  <si>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</si>
  <si>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</si>
  <si>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</si>
  <si>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</si>
  <si>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</si>
  <si>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</si>
  <si>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</si>
  <si>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</si>
  <si>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</si>
  <si>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</si>
  <si>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</si>
  <si>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</si>
  <si>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</si>
  <si>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</si>
  <si>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</si>
  <si>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</si>
  <si>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</si>
  <si>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</si>
  <si>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</si>
  <si>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</si>
  <si>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</si>
  <si>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</si>
  <si>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</si>
  <si>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</si>
  <si>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</si>
  <si>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</si>
  <si>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</si>
  <si>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</si>
  <si>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</si>
  <si>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</si>
  <si>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</si>
  <si>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</si>
  <si>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</si>
  <si>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</si>
  <si>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</si>
  <si>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</si>
  <si>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</si>
  <si>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</si>
  <si>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</si>
  <si>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</si>
  <si>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</si>
  <si>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</si>
  <si>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</si>
  <si>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</si>
  <si>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</si>
  <si>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</si>
  <si>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</si>
  <si>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</si>
  <si>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</si>
  <si>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</si>
  <si>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</si>
  <si>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</si>
  <si>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</si>
  <si>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</si>
  <si>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</si>
  <si>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</si>
  <si>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</si>
  <si>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</si>
  <si>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</si>
  <si>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</si>
  <si>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</si>
  <si>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</si>
  <si>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</si>
  <si>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</si>
  <si>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</si>
  <si>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</si>
  <si>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</si>
  <si>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</si>
  <si>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</si>
  <si>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</si>
  <si>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</si>
  <si>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</si>
  <si>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</si>
  <si>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</si>
  <si>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</si>
  <si>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</si>
  <si>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</si>
  <si>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</si>
  <si>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</si>
  <si>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</si>
  <si>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</si>
  <si>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</si>
  <si>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</si>
  <si>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</si>
  <si>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</si>
  <si>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</si>
  <si>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</si>
  <si>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</si>
  <si>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</si>
  <si>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</si>
  <si>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</si>
  <si>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</si>
  <si>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</si>
  <si>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</si>
  <si>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</si>
  <si>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</si>
  <si>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</si>
  <si>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</si>
  <si>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</si>
  <si>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</si>
  <si>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</si>
  <si>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</si>
  <si>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</si>
  <si>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</si>
  <si>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</si>
  <si>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</si>
  <si>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</si>
  <si>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</si>
  <si>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</si>
  <si>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</si>
  <si>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</si>
  <si>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</si>
  <si>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</si>
  <si>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</si>
  <si>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</si>
  <si>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</si>
  <si>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</si>
  <si>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</si>
  <si>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</si>
  <si>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</si>
  <si>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</si>
  <si>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</si>
  <si>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</si>
  <si>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</si>
  <si>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</si>
  <si>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</si>
  <si>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</si>
  <si>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</si>
  <si>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</si>
  <si>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</si>
  <si>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</si>
  <si>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</si>
  <si>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</si>
  <si>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</si>
  <si>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</si>
  <si>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</si>
  <si>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</si>
  <si>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</si>
  <si>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</si>
  <si>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</si>
  <si>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</si>
  <si>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</si>
  <si>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</si>
  <si>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</si>
  <si>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</si>
  <si>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</si>
  <si>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</si>
  <si>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</si>
  <si>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</si>
  <si>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</si>
  <si>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</si>
  <si>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</si>
  <si>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</si>
  <si>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</si>
  <si>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</si>
  <si>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</si>
  <si>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</si>
  <si>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</si>
  <si>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</si>
  <si>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</si>
  <si>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</si>
  <si>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</si>
  <si>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</si>
  <si>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</si>
  <si>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</si>
  <si>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</si>
  <si>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</si>
  <si>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</si>
  <si>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</si>
  <si>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</si>
  <si>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</si>
  <si>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</si>
  <si>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</si>
  <si>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</si>
  <si>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</si>
  <si>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</si>
  <si>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</si>
  <si>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</si>
  <si>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</si>
  <si>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</si>
  <si>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</si>
  <si>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</si>
  <si>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</si>
  <si>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</si>
  <si>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</si>
  <si>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</si>
  <si>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</si>
  <si>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</si>
  <si>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</si>
  <si>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</si>
  <si>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</si>
  <si>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</si>
  <si>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</si>
  <si>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</si>
  <si>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</si>
  <si>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</si>
  <si>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</si>
  <si>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</si>
  <si>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</si>
  <si>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</si>
  <si>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</si>
  <si>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</si>
  <si>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</si>
  <si>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</si>
  <si>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</si>
  <si>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</si>
  <si>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</si>
  <si>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</si>
  <si>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</si>
  <si>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</si>
  <si>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</si>
  <si>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</si>
  <si>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</si>
  <si>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</si>
  <si>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</si>
  <si>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</si>
  <si>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</si>
  <si>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</si>
  <si>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</si>
  <si>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</si>
  <si>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</si>
  <si>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</si>
  <si>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</si>
  <si>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</si>
  <si>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</si>
  <si>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</si>
  <si>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</si>
  <si>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</si>
  <si>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</si>
  <si>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</si>
  <si>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</si>
  <si>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</si>
  <si>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</si>
  <si>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</si>
  <si>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</si>
  <si>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</si>
  <si>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</si>
  <si>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</si>
  <si>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</si>
  <si>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</si>
  <si>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</si>
  <si>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</si>
  <si>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</si>
  <si>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</si>
  <si>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</si>
  <si>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</si>
  <si>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</si>
  <si>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</si>
  <si>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</si>
  <si>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</si>
  <si>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</si>
  <si>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</si>
  <si>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</si>
  <si>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</si>
  <si>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</si>
  <si>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</si>
  <si>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</si>
  <si>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</si>
  <si>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</si>
  <si>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</si>
  <si>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</si>
  <si>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</si>
  <si>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</si>
  <si>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</si>
  <si>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</si>
  <si>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</si>
  <si>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</si>
  <si>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</si>
  <si>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</si>
  <si>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</si>
  <si>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</si>
  <si>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</si>
  <si>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</si>
  <si>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</si>
  <si>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</si>
  <si>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</si>
  <si>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</si>
  <si>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</si>
  <si>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</si>
  <si>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</si>
  <si>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</si>
  <si>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</si>
  <si>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</si>
  <si>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</si>
  <si>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</si>
  <si>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</si>
  <si>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</si>
  <si>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</si>
  <si>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</si>
  <si>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</si>
  <si>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</si>
  <si>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</si>
  <si>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</si>
  <si>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</si>
  <si>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</si>
  <si>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</si>
  <si>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</si>
  <si>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</si>
  <si>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</si>
  <si>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</si>
  <si>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</si>
  <si>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</si>
  <si>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</si>
  <si>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</si>
  <si>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</si>
  <si>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</si>
  <si>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</si>
  <si>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</si>
  <si>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</si>
  <si>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</si>
  <si>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</si>
  <si>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</si>
  <si>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</si>
  <si>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</si>
  <si>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</si>
  <si>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</si>
  <si>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</si>
  <si>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</si>
  <si>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</si>
  <si>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</si>
  <si>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</si>
  <si>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</si>
  <si>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</si>
  <si>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</si>
  <si>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</si>
  <si>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</si>
  <si>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</si>
  <si>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</si>
  <si>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</si>
  <si>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</si>
  <si>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</si>
  <si>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</si>
  <si>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</si>
  <si>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</si>
  <si>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</si>
  <si>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</si>
  <si>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</si>
  <si>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</si>
  <si>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</si>
  <si>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</si>
  <si>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</si>
  <si>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</si>
  <si>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</si>
  <si>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</si>
  <si>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</si>
  <si>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</si>
  <si>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</si>
  <si>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</si>
  <si>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</si>
  <si>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</si>
  <si>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</si>
  <si>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</si>
  <si>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</si>
  <si>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</si>
  <si>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</si>
  <si>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</si>
  <si>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</si>
  <si>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</si>
  <si>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</si>
  <si>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</si>
  <si>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</si>
  <si>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</si>
  <si>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</si>
  <si>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</si>
  <si>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</si>
  <si>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</si>
  <si>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</si>
  <si>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</si>
  <si>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</si>
  <si>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</si>
  <si>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</si>
  <si>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</si>
  <si>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</si>
  <si>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</si>
  <si>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</si>
  <si>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</si>
  <si>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</si>
  <si>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</si>
  <si>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</si>
  <si>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</si>
  <si>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</si>
  <si>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</si>
  <si>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</si>
  <si>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</si>
  <si>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</si>
  <si>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</si>
  <si>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</si>
  <si>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</si>
  <si>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</si>
  <si>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</si>
  <si>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</si>
  <si>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</si>
  <si>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</si>
  <si>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</si>
  <si>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</si>
  <si>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</si>
  <si>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</si>
  <si>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</si>
  <si>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</si>
  <si>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</si>
  <si>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</si>
  <si>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</si>
  <si>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</si>
  <si>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</si>
  <si>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</si>
  <si>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</si>
  <si>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</si>
  <si>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</si>
  <si>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</si>
  <si>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</si>
  <si>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</si>
  <si>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</si>
  <si>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</si>
  <si>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</si>
  <si>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</si>
  <si>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</si>
  <si>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</si>
  <si>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</si>
  <si>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</si>
  <si>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</si>
  <si>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</si>
  <si>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</si>
  <si>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</si>
  <si>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</si>
  <si>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</si>
  <si>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</si>
  <si>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</si>
  <si>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</si>
  <si>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</si>
  <si>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</si>
  <si>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</si>
  <si>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</si>
  <si>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</si>
  <si>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</si>
  <si>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</si>
  <si>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</si>
  <si>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</si>
  <si>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</si>
  <si>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</si>
  <si>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</si>
  <si>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</si>
  <si>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</si>
  <si>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</si>
  <si>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</si>
  <si>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</si>
  <si>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</si>
  <si>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</si>
  <si>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</si>
  <si>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</si>
  <si>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</si>
  <si>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</si>
  <si>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</si>
  <si>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</si>
  <si>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</si>
  <si>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</si>
  <si>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</si>
  <si>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</si>
  <si>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</si>
  <si>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</si>
  <si>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</si>
  <si>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</si>
  <si>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</si>
  <si>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</si>
  <si>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</si>
  <si>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</si>
  <si>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</si>
  <si>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</si>
  <si>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</si>
  <si>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</si>
  <si>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</si>
  <si>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</si>
  <si>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</si>
  <si>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</si>
  <si>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</si>
  <si>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</si>
  <si>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</si>
  <si>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</si>
  <si>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</si>
  <si>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</si>
  <si>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</si>
  <si>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</si>
  <si>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</si>
  <si>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</si>
  <si>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</si>
  <si>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</si>
  <si>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</si>
  <si>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</si>
  <si>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</si>
  <si>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</si>
  <si>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</si>
  <si>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</si>
  <si>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</si>
  <si>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</si>
  <si>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</si>
  <si>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</si>
  <si>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</si>
  <si>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</si>
  <si>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</si>
  <si>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</si>
  <si>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</si>
  <si>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</si>
  <si>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</si>
  <si>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</si>
  <si>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</si>
  <si>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</si>
  <si>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</si>
  <si>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</si>
  <si>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</si>
  <si>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</si>
  <si>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</si>
  <si>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</si>
  <si>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</si>
  <si>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</si>
  <si>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</si>
  <si>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</si>
  <si>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</si>
  <si>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</si>
  <si>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</si>
  <si>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</si>
  <si>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</si>
  <si>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</si>
  <si>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</si>
  <si>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</si>
  <si>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</si>
  <si>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</si>
  <si>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</si>
  <si>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</si>
  <si>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</si>
  <si>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</si>
  <si>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</si>
  <si>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</si>
  <si>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</si>
  <si>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</si>
  <si>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</si>
  <si>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</si>
  <si>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</si>
  <si>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</si>
  <si>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</si>
  <si>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</si>
  <si>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</si>
  <si>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</si>
  <si>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</si>
  <si>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</si>
  <si>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</si>
  <si>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</si>
  <si>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</si>
  <si>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</si>
  <si>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</si>
  <si>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</si>
  <si>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</si>
  <si>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</si>
  <si>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</si>
  <si>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</si>
  <si>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</si>
  <si>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</si>
  <si>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</si>
  <si>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</si>
  <si>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</si>
  <si>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</si>
  <si>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</si>
  <si>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</si>
  <si>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</si>
  <si>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</si>
  <si>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</si>
  <si>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</si>
  <si>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</si>
  <si>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</si>
  <si>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</si>
  <si>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</si>
  <si>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</si>
  <si>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</si>
  <si>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</si>
  <si>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</si>
  <si>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</si>
  <si>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</si>
  <si>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</si>
  <si>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</si>
  <si>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</si>
  <si>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</si>
  <si>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</si>
  <si>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</si>
  <si>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</si>
  <si>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</si>
  <si>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</si>
  <si>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</si>
  <si>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</si>
  <si>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</si>
  <si>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</si>
  <si>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</si>
  <si>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</si>
  <si>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</si>
  <si>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</si>
  <si>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</si>
  <si>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</si>
  <si>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</si>
  <si>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</si>
  <si>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</si>
  <si>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</si>
  <si>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</si>
  <si>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</si>
  <si>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</si>
  <si>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</si>
  <si>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</si>
  <si>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</si>
  <si>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</si>
  <si>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</si>
  <si>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</si>
  <si>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</si>
  <si>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</si>
  <si>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</si>
  <si>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</si>
  <si>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</si>
  <si>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</si>
  <si>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</si>
  <si>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</si>
  <si>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</si>
  <si>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</si>
  <si>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</si>
  <si>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</si>
  <si>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</si>
  <si>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</si>
  <si>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</si>
  <si>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</si>
  <si>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</si>
  <si>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</si>
  <si>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</si>
  <si>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</si>
  <si>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</si>
  <si>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</si>
  <si>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</si>
  <si>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</si>
  <si>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</si>
  <si>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</si>
  <si>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</si>
  <si>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</si>
  <si>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</si>
  <si>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</si>
  <si>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</si>
  <si>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</si>
  <si>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</si>
  <si>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</si>
  <si>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</si>
  <si>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</si>
  <si>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</si>
  <si>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</si>
  <si>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</si>
  <si>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</si>
  <si>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</si>
  <si>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</si>
  <si>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</si>
  <si>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</si>
  <si>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</si>
  <si>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</si>
  <si>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</si>
  <si>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</si>
  <si>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</si>
  <si>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</si>
  <si>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</si>
  <si>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</si>
  <si>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</si>
  <si>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</si>
  <si>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</si>
  <si>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</si>
  <si>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</si>
  <si>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</si>
  <si>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</si>
  <si>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</si>
  <si>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</si>
  <si>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</si>
  <si>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</si>
  <si>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</si>
  <si>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</si>
  <si>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</si>
  <si>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</si>
  <si>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</si>
  <si>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</si>
  <si>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</si>
  <si>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</si>
  <si>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</si>
  <si>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</si>
  <si>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</si>
  <si>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</si>
  <si>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</si>
  <si>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</si>
  <si>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</si>
  <si>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</si>
  <si>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</si>
  <si>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</si>
  <si>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</si>
  <si>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</si>
  <si>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</si>
  <si>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</si>
  <si>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</si>
  <si>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</si>
  <si>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</si>
  <si>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</si>
  <si>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</si>
  <si>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</si>
  <si>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</si>
  <si>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</si>
  <si>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</si>
  <si>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</si>
  <si>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</si>
  <si>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</si>
  <si>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</si>
  <si>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</si>
  <si>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</si>
  <si>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</si>
  <si>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</si>
  <si>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</si>
  <si>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</si>
  <si>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</si>
  <si>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</si>
  <si>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</si>
  <si>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</si>
  <si>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</si>
  <si>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</si>
  <si>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</si>
  <si>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</si>
  <si>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</si>
  <si>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</si>
  <si>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</si>
  <si>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</si>
  <si>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</si>
  <si>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</si>
  <si>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</si>
  <si>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</si>
  <si>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</si>
  <si>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</si>
  <si>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</si>
  <si>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</si>
  <si>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</si>
  <si>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</si>
  <si>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</si>
  <si>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</si>
  <si>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</si>
  <si>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</si>
  <si>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</si>
  <si>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</si>
  <si>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</si>
  <si>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</si>
  <si>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</si>
  <si>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</si>
  <si>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</si>
  <si>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</si>
  <si>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</si>
  <si>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</si>
  <si>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</si>
  <si>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</si>
  <si>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</si>
  <si>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</si>
  <si>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</si>
  <si>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</si>
  <si>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</si>
  <si>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</si>
  <si>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</si>
  <si>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</si>
  <si>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</si>
  <si>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</si>
  <si>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</si>
  <si>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</si>
  <si>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</si>
  <si>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</si>
  <si>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</si>
  <si>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</si>
  <si>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</si>
  <si>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</si>
  <si>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</si>
  <si>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</si>
  <si>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</si>
  <si>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</si>
  <si>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</si>
  <si>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</si>
  <si>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</si>
  <si>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</si>
  <si>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</si>
  <si>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</si>
  <si>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</si>
  <si>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</si>
  <si>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</si>
  <si>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</si>
  <si>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</si>
  <si>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</si>
  <si>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</si>
  <si>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</si>
  <si>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</si>
  <si>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</si>
  <si>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</si>
  <si>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</si>
  <si>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</si>
  <si>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</si>
  <si>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</si>
  <si>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</si>
  <si>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</si>
  <si>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</si>
  <si>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</si>
  <si>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</si>
  <si>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</si>
  <si>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</si>
  <si>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</si>
  <si>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</si>
  <si>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</si>
  <si>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</si>
  <si>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</si>
  <si>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</si>
  <si>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</si>
  <si>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</si>
  <si>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</si>
  <si>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</si>
  <si>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</si>
  <si>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</si>
  <si>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</si>
  <si>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</si>
  <si>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</si>
  <si>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</si>
  <si>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</si>
  <si>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</si>
  <si>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</si>
  <si>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</si>
  <si>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</si>
  <si>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</si>
  <si>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</si>
  <si>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</si>
  <si>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</si>
  <si>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</si>
  <si>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</si>
  <si>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</si>
  <si>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</si>
  <si>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</si>
  <si>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</si>
  <si>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</si>
  <si>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</si>
  <si>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</si>
  <si>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</si>
  <si>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</si>
  <si>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</si>
  <si>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</si>
  <si>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</si>
  <si>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</si>
  <si>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</si>
  <si>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</si>
  <si>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</si>
  <si>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</si>
  <si>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</si>
  <si>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</si>
  <si>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</si>
  <si>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</si>
  <si>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</si>
  <si>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</si>
  <si>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</si>
  <si>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</si>
  <si>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</si>
  <si>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</si>
  <si>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</si>
  <si>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</si>
  <si>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</si>
  <si>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</si>
  <si>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</si>
  <si>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</si>
  <si>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</si>
  <si>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</si>
  <si>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</si>
  <si>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</si>
  <si>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</si>
  <si>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</si>
  <si>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</si>
  <si>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</si>
  <si>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</si>
  <si>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</si>
  <si>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</si>
  <si>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</si>
  <si>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</si>
  <si>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</si>
  <si>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</si>
  <si>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</si>
  <si>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</si>
  <si>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</si>
  <si>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</si>
  <si>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</si>
  <si>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</si>
  <si>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</si>
  <si>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</si>
  <si>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</si>
  <si>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</si>
  <si>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</si>
  <si>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</si>
  <si>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</si>
  <si>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</si>
  <si>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</si>
  <si>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</si>
  <si>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</si>
  <si>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</si>
  <si>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</si>
  <si>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</si>
  <si>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</si>
  <si>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</si>
  <si>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</si>
  <si>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</si>
  <si>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</si>
  <si>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</si>
  <si>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</si>
  <si>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</si>
  <si>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</si>
  <si>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</si>
  <si>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</si>
  <si>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</si>
  <si>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</si>
  <si>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</si>
  <si>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</si>
  <si>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</si>
  <si>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</si>
  <si>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</si>
  <si>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</si>
  <si>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</si>
  <si>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</si>
  <si>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</si>
  <si>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</si>
  <si>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</si>
  <si>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</si>
  <si>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</si>
  <si>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</si>
  <si>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</si>
  <si>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</si>
  <si>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</si>
  <si>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</si>
  <si>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</si>
  <si>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</si>
  <si>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</si>
  <si>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</si>
  <si>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</si>
  <si>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</si>
  <si>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</si>
  <si>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</si>
  <si>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</si>
  <si>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</si>
  <si>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</si>
  <si>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</si>
  <si>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</si>
  <si>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</si>
  <si>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</si>
  <si>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</si>
  <si>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</si>
  <si>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</si>
  <si>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</si>
  <si>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</si>
  <si>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</si>
  <si>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</si>
  <si>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</si>
  <si>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</si>
  <si>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</si>
  <si>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</si>
  <si>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</si>
  <si>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</si>
  <si>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</si>
  <si>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</si>
  <si>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</si>
  <si>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</si>
  <si>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</si>
  <si>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</si>
  <si>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</si>
  <si>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</si>
  <si>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</si>
  <si>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</si>
  <si>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</si>
  <si>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</si>
  <si>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</si>
  <si>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</si>
  <si>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</si>
  <si>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</si>
  <si>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</si>
  <si>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</si>
  <si>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</si>
  <si>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</si>
  <si>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</si>
  <si>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</si>
  <si>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</si>
  <si>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</si>
  <si>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</si>
  <si>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</si>
  <si>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</si>
  <si>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</si>
  <si>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</si>
  <si>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</si>
  <si>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</si>
  <si>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</si>
  <si>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</si>
  <si>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</si>
  <si>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</si>
  <si>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</si>
  <si>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</si>
  <si>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</si>
  <si>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</si>
  <si>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</si>
  <si>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</si>
  <si>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</si>
  <si>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</si>
  <si>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</si>
  <si>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</si>
  <si>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</si>
  <si>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</si>
  <si>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</si>
  <si>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</si>
  <si>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</si>
  <si>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</si>
  <si>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</si>
  <si>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</si>
  <si>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</si>
  <si>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</si>
  <si>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</si>
  <si>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</si>
  <si>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</si>
  <si>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</si>
  <si>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</si>
  <si>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</si>
  <si>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</si>
  <si>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</si>
  <si>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</si>
  <si>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</si>
  <si>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</si>
  <si>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</si>
  <si>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</si>
  <si>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</si>
  <si>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</si>
  <si>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</si>
  <si>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</si>
  <si>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</si>
  <si>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</si>
  <si>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</si>
  <si>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</si>
  <si>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</si>
  <si>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</si>
  <si>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</si>
  <si>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</si>
  <si>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</si>
  <si>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</si>
  <si>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</si>
  <si>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</si>
  <si>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</si>
  <si>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</si>
  <si>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</si>
  <si>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</si>
  <si>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</si>
  <si>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</si>
  <si>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</si>
  <si>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</si>
  <si>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</si>
  <si>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</si>
  <si>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</si>
  <si>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</si>
  <si>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</si>
  <si>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</si>
  <si>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</si>
  <si>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</si>
  <si>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</si>
  <si>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</si>
  <si>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</si>
  <si>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</si>
  <si>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</si>
  <si>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</si>
  <si>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</si>
  <si>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</si>
  <si>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</si>
  <si>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</si>
  <si>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</si>
  <si>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</si>
  <si>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</si>
  <si>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</si>
  <si>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</si>
  <si>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</si>
  <si>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</si>
  <si>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</si>
  <si>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</si>
  <si>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</si>
  <si>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</si>
  <si>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</si>
  <si>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</si>
  <si>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</si>
  <si>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</si>
  <si>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</si>
  <si>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</si>
  <si>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</si>
  <si>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</si>
  <si>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</si>
  <si>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</si>
  <si>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</si>
  <si>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</si>
  <si>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</si>
  <si>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</si>
  <si>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</si>
  <si>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</si>
  <si>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</si>
  <si>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</si>
  <si>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</si>
  <si>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</si>
  <si>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</si>
  <si>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</si>
  <si>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</si>
  <si>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</si>
  <si>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</si>
  <si>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</si>
  <si>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</si>
  <si>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</si>
  <si>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</si>
  <si>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</si>
  <si>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</si>
  <si>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</si>
  <si>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</si>
  <si>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</si>
  <si>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</si>
  <si>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</si>
  <si>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</si>
  <si>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</si>
  <si>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</si>
  <si>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</si>
  <si>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</si>
  <si>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</si>
  <si>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</si>
  <si>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</si>
  <si>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</si>
  <si>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</si>
  <si>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</si>
  <si>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</si>
  <si>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</si>
  <si>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</si>
  <si>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</si>
  <si>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</si>
  <si>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</si>
  <si>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</si>
  <si>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</si>
  <si>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</si>
  <si>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</si>
  <si>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</si>
  <si>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</si>
  <si>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</si>
  <si>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</si>
  <si>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</si>
  <si>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</si>
  <si>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</si>
  <si>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</si>
  <si>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</si>
  <si>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</si>
  <si>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</si>
  <si>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</si>
  <si>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</si>
  <si>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</si>
  <si>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</si>
  <si>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</si>
  <si>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</si>
  <si>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</si>
  <si>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</si>
  <si>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</si>
  <si>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</si>
  <si>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</si>
  <si>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</si>
  <si>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</si>
  <si>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</si>
  <si>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</si>
  <si>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</si>
  <si>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</si>
  <si>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</si>
  <si>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</si>
  <si>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</si>
  <si>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</si>
  <si>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</si>
  <si>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</si>
  <si>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</si>
  <si>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</si>
  <si>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</si>
  <si>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</si>
  <si>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</si>
  <si>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</si>
  <si>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</si>
  <si>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</si>
  <si>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</si>
  <si>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</si>
  <si>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</si>
  <si>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</si>
  <si>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</si>
  <si>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</si>
  <si>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</si>
  <si>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</si>
  <si>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</si>
  <si>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</si>
  <si>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</si>
  <si>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</si>
  <si>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</si>
  <si>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</si>
  <si>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</si>
  <si>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</si>
  <si>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</si>
  <si>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</si>
  <si>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</si>
  <si>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</si>
  <si>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</si>
  <si>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</si>
  <si>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</si>
  <si>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</si>
  <si>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</si>
  <si>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</si>
  <si>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</si>
  <si>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</si>
  <si>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</si>
  <si>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</si>
  <si>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</si>
  <si>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</si>
  <si>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</si>
  <si>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</si>
  <si>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</si>
  <si>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</si>
  <si>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</si>
  <si>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</si>
  <si>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</si>
  <si>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</si>
  <si>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</si>
  <si>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</si>
  <si>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</si>
  <si>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</si>
  <si>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</si>
  <si>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</si>
  <si>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</si>
  <si>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</si>
  <si>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</si>
  <si>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</si>
  <si>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</si>
  <si>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</si>
  <si>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</si>
  <si>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</si>
  <si>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</si>
  <si>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</si>
  <si>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</si>
  <si>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</si>
  <si>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</si>
  <si>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</si>
  <si>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</si>
  <si>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</si>
  <si>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</si>
  <si>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</si>
  <si>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</si>
  <si>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</si>
  <si>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</si>
  <si>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</si>
  <si>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</si>
  <si>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</si>
  <si>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</si>
  <si>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</si>
  <si>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</si>
  <si>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</si>
  <si>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</si>
  <si>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</si>
  <si>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</si>
  <si>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</si>
  <si>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</si>
  <si>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</si>
  <si>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</si>
  <si>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</si>
  <si>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</si>
  <si>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</si>
  <si>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</si>
  <si>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</si>
  <si>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</si>
  <si>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</si>
  <si>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</si>
  <si>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</si>
  <si>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</si>
  <si>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</si>
  <si>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</si>
  <si>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</si>
  <si>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</si>
  <si>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</si>
  <si>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</si>
  <si>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</si>
  <si>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</si>
  <si>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</si>
  <si>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</si>
  <si>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</si>
  <si>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</si>
  <si>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</si>
  <si>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</si>
  <si>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</si>
  <si>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</si>
  <si>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</si>
  <si>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</si>
  <si>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</si>
  <si>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</si>
  <si>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</si>
  <si>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</si>
  <si>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</si>
  <si>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</si>
  <si>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</si>
  <si>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</si>
  <si>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</si>
  <si>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</si>
  <si>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</si>
  <si>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</si>
  <si>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</si>
  <si>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</si>
  <si>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</si>
  <si>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</si>
  <si>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</si>
  <si>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</si>
  <si>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</si>
  <si>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</si>
  <si>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</si>
  <si>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</si>
  <si>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</si>
  <si>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</si>
  <si>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</si>
  <si>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</si>
  <si>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</si>
  <si>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</si>
  <si>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</si>
  <si>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</si>
  <si>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</si>
  <si>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</si>
  <si>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</si>
  <si>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</si>
  <si>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</si>
  <si>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</si>
  <si>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</si>
  <si>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</si>
  <si>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</si>
  <si>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</si>
  <si>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</si>
  <si>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</si>
  <si>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</si>
  <si>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</si>
  <si>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</si>
  <si>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</si>
  <si>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</si>
  <si>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</si>
  <si>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</si>
  <si>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</si>
  <si>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</si>
  <si>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</si>
  <si>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</si>
  <si>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</si>
  <si>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</si>
  <si>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</si>
  <si>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</si>
  <si>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</si>
  <si>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</si>
  <si>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</si>
  <si>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</si>
  <si>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</si>
  <si>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</si>
  <si>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</si>
  <si>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</si>
  <si>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</si>
  <si>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</si>
  <si>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</si>
  <si>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</si>
  <si>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</si>
  <si>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</si>
  <si>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</si>
  <si>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</si>
  <si>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</si>
  <si>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</si>
  <si>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</si>
  <si>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</si>
  <si>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</si>
  <si>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</si>
  <si>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</si>
  <si>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</si>
  <si>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</si>
  <si>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</si>
  <si>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</si>
  <si>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</si>
  <si>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</si>
  <si>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</si>
  <si>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</si>
  <si>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</si>
  <si>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</si>
  <si>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</si>
  <si>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</si>
  <si>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</si>
  <si>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</si>
  <si>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</si>
  <si>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</si>
  <si>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</si>
  <si>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</si>
  <si>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</si>
  <si>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</si>
  <si>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</si>
  <si>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</si>
  <si>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</si>
  <si>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</si>
  <si>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</si>
  <si>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</si>
  <si>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</si>
  <si>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</si>
  <si>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</si>
  <si>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</si>
  <si>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</si>
  <si>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</si>
  <si>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</si>
  <si>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</si>
  <si>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</si>
  <si>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</si>
  <si>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</si>
  <si>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</si>
  <si>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</si>
  <si>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</si>
  <si>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</si>
  <si>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</si>
  <si>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</si>
  <si>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</si>
  <si>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</si>
  <si>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</si>
  <si>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</si>
  <si>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</si>
  <si>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</si>
  <si>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</si>
  <si>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</si>
  <si>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</si>
  <si>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</si>
  <si>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</si>
  <si>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</si>
  <si>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</si>
  <si>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</si>
  <si>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</si>
  <si>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</si>
  <si>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</si>
  <si>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</si>
  <si>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</si>
  <si>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</si>
  <si>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</si>
  <si>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</si>
  <si>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</si>
  <si>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</si>
  <si>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</si>
  <si>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</si>
  <si>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</si>
  <si>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</si>
  <si>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</si>
  <si>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</si>
  <si>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</si>
  <si>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</si>
  <si>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</si>
  <si>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</si>
  <si>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</si>
  <si>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</si>
  <si>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</si>
  <si>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</si>
  <si>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</si>
  <si>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</si>
  <si>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</si>
  <si>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</si>
  <si>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</si>
  <si>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</si>
  <si>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</si>
  <si>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</si>
  <si>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</si>
  <si>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</si>
  <si>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</si>
  <si>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</si>
  <si>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</si>
  <si>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</si>
  <si>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</si>
  <si>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</si>
  <si>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</si>
  <si>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</si>
  <si>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</si>
  <si>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</si>
  <si>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</si>
  <si>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</si>
  <si>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</si>
  <si>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</si>
  <si>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</si>
  <si>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</si>
  <si>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</si>
  <si>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</si>
  <si>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</si>
  <si>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</si>
  <si>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</si>
  <si>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</si>
  <si>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</si>
  <si>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</si>
  <si>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</si>
  <si>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</si>
  <si>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</si>
  <si>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</si>
  <si>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</si>
  <si>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</si>
  <si>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</si>
  <si>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</si>
  <si>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</si>
  <si>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</si>
  <si>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</si>
  <si>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</si>
  <si>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</si>
  <si>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</si>
  <si>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</si>
  <si>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</si>
  <si>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</si>
  <si>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</si>
  <si>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</si>
  <si>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</si>
  <si>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</si>
  <si>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</si>
  <si>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</si>
  <si>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</si>
  <si>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</si>
  <si>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</si>
  <si>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</si>
  <si>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</si>
  <si>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</si>
  <si>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</si>
  <si>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</si>
  <si>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</si>
  <si>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</si>
  <si>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</si>
  <si>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</si>
  <si>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</si>
  <si>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</si>
  <si>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</si>
  <si>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</si>
  <si>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</si>
  <si>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</si>
  <si>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</si>
  <si>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</si>
  <si>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</si>
  <si>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</si>
  <si>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</si>
  <si>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</si>
  <si>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</si>
  <si>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</si>
  <si>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</si>
  <si>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</si>
  <si>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</si>
  <si>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</si>
  <si>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</si>
  <si>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</si>
  <si>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</si>
  <si>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</si>
  <si>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</si>
  <si>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</si>
  <si>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</si>
  <si>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</si>
  <si>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</si>
  <si>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</si>
  <si>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</si>
  <si>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</si>
  <si>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</si>
  <si>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</si>
  <si>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</si>
  <si>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</si>
  <si>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</si>
  <si>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</si>
  <si>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</si>
  <si>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</si>
  <si>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</si>
  <si>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</si>
  <si>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</si>
  <si>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</si>
  <si>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</si>
  <si>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</si>
  <si>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</si>
  <si>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</si>
  <si>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</si>
  <si>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</si>
  <si>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</si>
  <si>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</si>
  <si>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</si>
  <si>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</si>
  <si>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</si>
  <si>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</si>
  <si>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</si>
  <si>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</si>
  <si>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</si>
  <si>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</si>
  <si>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</si>
  <si>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</si>
  <si>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</si>
  <si>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</si>
  <si>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</si>
  <si>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</si>
  <si>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</si>
  <si>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</si>
  <si>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</si>
  <si>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</si>
  <si>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</si>
  <si>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</si>
  <si>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</si>
  <si>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</si>
  <si>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</si>
  <si>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</si>
  <si>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</si>
  <si>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</si>
  <si>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</si>
  <si>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</si>
  <si>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</si>
  <si>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</si>
  <si>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</si>
  <si>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</si>
  <si>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</si>
  <si>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</si>
  <si>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</si>
  <si>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</si>
  <si>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</si>
  <si>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</si>
  <si>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</si>
  <si>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</si>
  <si>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</si>
  <si>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</si>
  <si>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</si>
  <si>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</si>
  <si>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</si>
  <si>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</si>
  <si>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</si>
  <si>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</si>
  <si>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</si>
  <si>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</si>
  <si>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</si>
  <si>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</si>
  <si>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</si>
  <si>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</si>
  <si>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</si>
  <si>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</si>
  <si>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</si>
  <si>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</si>
  <si>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</si>
  <si>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</si>
  <si>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</si>
  <si>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</si>
  <si>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</si>
  <si>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</si>
  <si>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</si>
  <si>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</si>
  <si>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</si>
  <si>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</si>
  <si>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</si>
  <si>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</si>
  <si>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</si>
  <si>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</si>
  <si>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</si>
  <si>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</si>
  <si>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</si>
  <si>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</si>
  <si>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</si>
  <si>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</si>
  <si>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</si>
  <si>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</si>
  <si>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</si>
  <si>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</si>
  <si>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</si>
  <si>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</si>
  <si>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</si>
  <si>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</si>
  <si>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</si>
  <si>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</si>
  <si>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</si>
  <si>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</si>
  <si>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</si>
  <si>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</si>
  <si>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</si>
  <si>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</si>
  <si>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</si>
  <si>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</si>
  <si>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</si>
  <si>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</si>
  <si>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</si>
  <si>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</si>
  <si>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</si>
  <si>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</si>
  <si>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</si>
  <si>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</si>
  <si>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</si>
  <si>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</si>
  <si>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</si>
  <si>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</si>
  <si>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</si>
  <si>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</si>
  <si>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</si>
  <si>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</si>
  <si>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</si>
  <si>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</si>
  <si>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</si>
  <si>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</si>
  <si>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</si>
  <si>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</si>
  <si>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</si>
  <si>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</si>
  <si>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</si>
  <si>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</si>
  <si>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</si>
  <si>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</si>
  <si>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</si>
  <si>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</si>
  <si>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</si>
  <si>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</si>
  <si>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</si>
  <si>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</si>
  <si>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</si>
  <si>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</si>
  <si>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</si>
  <si>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</si>
  <si>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</si>
  <si>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</si>
  <si>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</si>
  <si>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</si>
  <si>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</si>
  <si>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</si>
  <si>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</si>
  <si>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</si>
  <si>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</si>
  <si>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</si>
  <si>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</si>
  <si>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</si>
  <si>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</si>
  <si>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</si>
  <si>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</si>
  <si>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</si>
  <si>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</si>
  <si>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</si>
  <si>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</si>
  <si>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</si>
  <si>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</si>
  <si>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</si>
  <si>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</si>
  <si>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</si>
  <si>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</si>
  <si>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</si>
  <si>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</si>
  <si>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</si>
  <si>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</si>
  <si>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</si>
  <si>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</si>
  <si>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</si>
  <si>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</si>
  <si>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</si>
  <si>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</si>
  <si>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</si>
  <si>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</si>
  <si>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</si>
  <si>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</si>
  <si>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</si>
  <si>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</si>
  <si>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</si>
  <si>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</si>
  <si>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</si>
  <si>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</si>
  <si>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</si>
  <si>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</si>
  <si>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</si>
  <si>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</si>
  <si>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</si>
  <si>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</si>
  <si>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</si>
  <si>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</si>
  <si>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</si>
  <si>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</si>
  <si>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</si>
  <si>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</si>
  <si>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</si>
  <si>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</si>
  <si>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</si>
  <si>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</si>
  <si>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</si>
  <si>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</si>
  <si>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</si>
  <si>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</si>
  <si>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</si>
  <si>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</si>
  <si>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</si>
  <si>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</si>
  <si>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</si>
  <si>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</si>
  <si>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</si>
  <si>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</si>
  <si>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</si>
  <si>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</si>
  <si>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</si>
  <si>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</si>
  <si>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</si>
  <si>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</si>
  <si>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</si>
  <si>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</si>
  <si>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</si>
  <si>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</si>
  <si>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</si>
  <si>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</si>
  <si>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</si>
  <si>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</si>
  <si>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</si>
  <si>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</si>
  <si>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</si>
  <si>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</si>
  <si>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</si>
  <si>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</si>
  <si>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</si>
  <si>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</si>
  <si>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</si>
  <si>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</si>
  <si>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</si>
  <si>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</si>
  <si>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</si>
  <si>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</si>
  <si>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</si>
  <si>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</si>
  <si>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</si>
  <si>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</si>
  <si>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</si>
  <si>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</si>
  <si>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</si>
  <si>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</si>
  <si>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</si>
  <si>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</si>
  <si>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</si>
  <si>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</si>
  <si>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</si>
  <si>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</si>
  <si>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</si>
  <si>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</si>
  <si>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</si>
  <si>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</si>
  <si>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</si>
  <si>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</si>
  <si>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</si>
  <si>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</si>
  <si>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</si>
  <si>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</si>
  <si>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</si>
  <si>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</si>
  <si>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</si>
  <si>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</si>
  <si>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</si>
  <si>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</si>
  <si>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</si>
  <si>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</si>
  <si>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</si>
  <si>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</si>
  <si>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</si>
  <si>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</si>
  <si>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</si>
  <si>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</si>
  <si>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</si>
  <si>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</si>
  <si>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</si>
  <si>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</si>
  <si>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</si>
  <si>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</si>
  <si>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</si>
  <si>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</si>
  <si>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</si>
  <si>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</si>
  <si>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</si>
  <si>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</si>
  <si>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</si>
  <si>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</si>
  <si>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</si>
  <si>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</si>
  <si>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</si>
  <si>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</si>
  <si>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</si>
  <si>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</si>
  <si>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</si>
  <si>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</si>
  <si>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</si>
  <si>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</si>
  <si>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</si>
  <si>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</si>
  <si>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</si>
  <si>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</si>
  <si>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</si>
  <si>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</si>
  <si>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</si>
  <si>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</si>
  <si>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</si>
  <si>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</si>
  <si>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</si>
  <si>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</si>
  <si>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</si>
  <si>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</si>
  <si>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</si>
  <si>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</si>
  <si>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</si>
  <si>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</si>
  <si>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</si>
  <si>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</si>
  <si>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</si>
  <si>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</si>
  <si>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</si>
  <si>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</si>
  <si>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</si>
  <si>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</si>
  <si>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</si>
  <si>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</si>
  <si>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</si>
  <si>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</si>
  <si>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</si>
  <si>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</si>
  <si>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</si>
  <si>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</si>
  <si>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</si>
  <si>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</si>
  <si>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</si>
  <si>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</si>
  <si>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</si>
  <si>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</si>
  <si>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</si>
  <si>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</si>
  <si>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</si>
  <si>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</si>
  <si>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</si>
  <si>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</si>
  <si>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</si>
  <si>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</si>
  <si>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</si>
  <si>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</si>
  <si>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</si>
  <si>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</si>
  <si>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</si>
  <si>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</si>
  <si>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</si>
  <si>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</si>
  <si>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</si>
  <si>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</si>
  <si>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</si>
  <si>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</si>
  <si>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</si>
  <si>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</si>
  <si>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</si>
  <si>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</si>
  <si>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</si>
  <si>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</si>
  <si>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</si>
  <si>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</si>
  <si>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</si>
  <si>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</si>
  <si>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</si>
  <si>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</si>
  <si>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</si>
  <si>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</si>
  <si>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</si>
  <si>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</si>
  <si>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</si>
  <si>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</si>
  <si>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</si>
  <si>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</si>
  <si>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</si>
  <si>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</si>
  <si>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</si>
  <si>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</si>
  <si>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</si>
  <si>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</si>
  <si>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</si>
  <si>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</si>
  <si>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</si>
  <si>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</si>
  <si>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</si>
  <si>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</si>
  <si>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</si>
  <si>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</si>
  <si>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</si>
  <si>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</si>
  <si>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</si>
  <si>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</si>
  <si>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</si>
  <si>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</si>
  <si>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</si>
  <si>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</si>
  <si>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</si>
  <si>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</si>
  <si>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</si>
  <si>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</si>
  <si>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</si>
  <si>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</si>
  <si>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</si>
  <si>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</si>
  <si>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</si>
  <si>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</si>
  <si>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</si>
  <si>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</si>
  <si>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</si>
  <si>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</si>
  <si>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</si>
  <si>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</si>
  <si>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</si>
  <si>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</si>
  <si>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</si>
  <si>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</si>
  <si>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</si>
  <si>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</si>
  <si>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</si>
  <si>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</si>
  <si>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</si>
  <si>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</si>
  <si>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</si>
  <si>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</si>
  <si>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</si>
  <si>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</si>
  <si>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</si>
  <si>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</si>
  <si>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</si>
  <si>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</si>
  <si>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</si>
  <si>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</si>
  <si>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</si>
  <si>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</si>
  <si>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</si>
  <si>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</si>
  <si>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</si>
  <si>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</si>
  <si>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</si>
  <si>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</si>
  <si>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</si>
  <si>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</si>
  <si>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</si>
  <si>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</si>
  <si>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</si>
  <si>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</si>
  <si>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</si>
  <si>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</si>
  <si>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</si>
  <si>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</si>
  <si>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</si>
  <si>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</si>
  <si>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</si>
  <si>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</si>
  <si>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</si>
  <si>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</si>
  <si>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</si>
  <si>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</si>
  <si>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</si>
  <si>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</si>
  <si>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</si>
  <si>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</si>
  <si>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</si>
  <si>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</si>
  <si>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</si>
  <si>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</si>
  <si>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</si>
  <si>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</si>
  <si>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</si>
  <si>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</si>
  <si>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</si>
  <si>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</si>
  <si>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</si>
  <si>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</si>
  <si>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</si>
  <si>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</si>
  <si>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</si>
  <si>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</si>
  <si>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</si>
  <si>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</si>
  <si>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</si>
  <si>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</si>
  <si>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</si>
  <si>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</si>
  <si>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</si>
  <si>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</si>
  <si>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</si>
  <si>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</si>
  <si>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</si>
  <si>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</si>
  <si>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</si>
  <si>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</si>
  <si>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</si>
  <si>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</si>
  <si>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</si>
  <si>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</si>
  <si>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</si>
  <si>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</si>
  <si>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</si>
  <si>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</si>
  <si>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</si>
  <si>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</si>
  <si>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</si>
  <si>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</si>
  <si>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</si>
  <si>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</si>
  <si>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</si>
  <si>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</si>
  <si>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</si>
  <si>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</si>
  <si>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</si>
  <si>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</si>
  <si>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</si>
  <si>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</si>
  <si>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</si>
  <si>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</si>
  <si>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</si>
  <si>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</si>
  <si>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</si>
  <si>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</si>
  <si>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</si>
  <si>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</si>
  <si>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</si>
  <si>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</si>
  <si>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</si>
  <si>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</si>
  <si>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</si>
  <si>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</si>
  <si>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</si>
  <si>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</si>
  <si>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</si>
  <si>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</si>
  <si>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</si>
  <si>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</si>
  <si>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</si>
  <si>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</si>
  <si>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</si>
  <si>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</si>
  <si>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</si>
  <si>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</si>
  <si>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</si>
  <si>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</si>
  <si>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</si>
  <si>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</si>
  <si>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</si>
  <si>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</si>
  <si>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</si>
  <si>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</si>
  <si>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</si>
  <si>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</si>
  <si>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</si>
  <si>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</si>
  <si>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</si>
  <si>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</si>
  <si>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</si>
  <si>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</si>
  <si>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</si>
  <si>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</si>
  <si>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</si>
  <si>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</si>
  <si>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</si>
  <si>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</si>
  <si>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</si>
  <si>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</si>
  <si>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</si>
  <si>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</si>
  <si>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</si>
  <si>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</si>
  <si>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</si>
  <si>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</si>
  <si>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</si>
  <si>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</si>
  <si>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</si>
  <si>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</si>
  <si>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</si>
  <si>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</si>
  <si>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</si>
  <si>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</si>
  <si>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</si>
  <si>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</si>
  <si>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</si>
  <si>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</si>
  <si>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</si>
  <si>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</si>
  <si>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</si>
  <si>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</si>
  <si>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</si>
  <si>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</si>
  <si>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</si>
  <si>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</si>
  <si>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</si>
  <si>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</si>
  <si>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</si>
  <si>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</si>
  <si>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</si>
  <si>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</si>
  <si>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</si>
  <si>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</si>
  <si>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</si>
  <si>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</si>
  <si>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</si>
  <si>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</si>
  <si>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</si>
  <si>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</si>
  <si>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</si>
  <si>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</si>
  <si>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</si>
  <si>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</si>
  <si>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</si>
  <si>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</si>
  <si>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</si>
  <si>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</si>
  <si>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</si>
  <si>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</si>
  <si>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</si>
  <si>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</si>
  <si>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</si>
  <si>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</si>
  <si>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</si>
  <si>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</si>
  <si>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</si>
  <si>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</si>
  <si>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</si>
  <si>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</si>
  <si>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</si>
  <si>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</si>
  <si>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</si>
  <si>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</si>
  <si>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</si>
  <si>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</si>
  <si>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</si>
  <si>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</si>
  <si>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</si>
  <si>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</si>
  <si>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</si>
  <si>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</si>
  <si>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</si>
  <si>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</si>
  <si>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</si>
  <si>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</si>
  <si>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</si>
  <si>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</si>
  <si>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</si>
  <si>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</si>
  <si>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</si>
  <si>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</si>
  <si>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</si>
  <si>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</si>
  <si>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</si>
  <si>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</si>
  <si>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</si>
  <si>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</si>
  <si>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</si>
  <si>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</si>
  <si>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</si>
  <si>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</si>
  <si>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</si>
  <si>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</si>
  <si>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</si>
  <si>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</si>
  <si>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</si>
  <si>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</si>
  <si>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</si>
  <si>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</si>
  <si>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</si>
  <si>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</si>
  <si>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</si>
  <si>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</si>
  <si>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</si>
  <si>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</si>
  <si>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</si>
  <si>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</si>
  <si>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</si>
  <si>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</si>
  <si>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</si>
  <si>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</si>
  <si>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</si>
  <si>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</si>
  <si>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</si>
  <si>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</si>
  <si>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</si>
  <si>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</si>
  <si>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</si>
  <si>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</si>
  <si>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</si>
  <si>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</si>
  <si>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</si>
  <si>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</si>
  <si>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</si>
  <si>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</si>
  <si>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</si>
  <si>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</si>
  <si>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</si>
  <si>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</si>
  <si>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</si>
  <si>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</si>
  <si>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</si>
  <si>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</si>
  <si>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</si>
  <si>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</si>
  <si>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</si>
  <si>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</si>
  <si>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</si>
  <si>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</si>
  <si>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</si>
  <si>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</si>
  <si>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</si>
  <si>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</si>
  <si>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</si>
  <si>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</si>
  <si>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</si>
  <si>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</si>
  <si>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</si>
  <si>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</si>
  <si>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</si>
  <si>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</si>
  <si>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</si>
  <si>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</si>
  <si>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</si>
  <si>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</si>
  <si>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</si>
  <si>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</si>
  <si>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</si>
  <si>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</si>
  <si>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</si>
  <si>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</si>
  <si>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</si>
  <si>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</si>
  <si>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</si>
  <si>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</si>
  <si>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</si>
  <si>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</si>
  <si>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</si>
  <si>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</si>
  <si>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</si>
  <si>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</si>
  <si>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</si>
  <si>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</si>
  <si>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</si>
  <si>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</si>
  <si>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</si>
  <si>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</si>
  <si>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</si>
  <si>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</si>
  <si>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</si>
  <si>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</si>
  <si>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</si>
  <si>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</si>
  <si>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</si>
  <si>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</si>
  <si>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</si>
  <si>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</si>
  <si>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</si>
  <si>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</si>
  <si>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</si>
  <si>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</si>
  <si>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</si>
  <si>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</si>
  <si>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</si>
  <si>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</si>
  <si>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</si>
  <si>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</si>
  <si>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</si>
  <si>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</si>
  <si>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</si>
  <si>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</si>
  <si>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</si>
  <si>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</si>
  <si>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</si>
  <si>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</si>
  <si>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</si>
  <si>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</si>
  <si>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</si>
  <si>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</si>
  <si>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</si>
  <si>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</si>
  <si>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</si>
  <si>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</si>
  <si>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</si>
  <si>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</si>
  <si>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</si>
  <si>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</si>
  <si>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</si>
  <si>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</si>
  <si>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</si>
  <si>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</si>
  <si>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</si>
  <si>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</si>
  <si>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</si>
  <si>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</si>
  <si>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</si>
  <si>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</si>
  <si>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</si>
  <si>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</si>
  <si>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</si>
  <si>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</si>
  <si>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</si>
  <si>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</si>
  <si>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</si>
  <si>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</si>
  <si>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</si>
  <si>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</si>
  <si>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</si>
  <si>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</si>
  <si>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</si>
  <si>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</si>
  <si>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</si>
  <si>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</si>
  <si>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</si>
  <si>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</si>
  <si>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</si>
  <si>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</si>
  <si>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</si>
  <si>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</si>
  <si>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</si>
  <si>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</si>
  <si>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</si>
  <si>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</si>
  <si>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</si>
  <si>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</si>
  <si>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</si>
  <si>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</si>
  <si>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</si>
  <si>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</si>
  <si>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</si>
  <si>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</si>
  <si>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</si>
  <si>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</si>
  <si>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</si>
  <si>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</si>
  <si>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</si>
  <si>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</si>
  <si>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</si>
  <si>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</si>
  <si>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</si>
  <si>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</si>
  <si>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</si>
  <si>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</si>
  <si>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</si>
  <si>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</si>
  <si>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</si>
  <si>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</si>
  <si>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</si>
  <si>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</si>
  <si>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</si>
  <si>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</si>
  <si>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</si>
  <si>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</si>
  <si>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</si>
  <si>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</si>
  <si>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</si>
  <si>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</si>
  <si>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</si>
  <si>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</si>
  <si>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</si>
  <si>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</si>
  <si>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</si>
  <si>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</si>
  <si>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</si>
  <si>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</si>
  <si>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</si>
  <si>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</si>
  <si>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</si>
  <si>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</si>
  <si>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</si>
  <si>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</si>
  <si>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</si>
  <si>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</si>
  <si>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</si>
  <si>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</si>
  <si>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</si>
  <si>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</si>
  <si>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</si>
  <si>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</si>
  <si>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</si>
  <si>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</si>
  <si>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</si>
  <si>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</si>
  <si>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</si>
  <si>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</si>
  <si>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</si>
  <si>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</si>
  <si>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</si>
  <si>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</si>
  <si>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</si>
  <si>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</si>
  <si>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</si>
  <si>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</si>
  <si>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</si>
  <si>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</si>
  <si>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</si>
  <si>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</si>
  <si>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</si>
  <si>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</si>
  <si>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</si>
  <si>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</si>
  <si>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</si>
  <si>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</si>
  <si>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</si>
  <si>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</si>
  <si>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</si>
  <si>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</si>
  <si>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</si>
  <si>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</si>
  <si>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</si>
  <si>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</si>
  <si>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</si>
  <si>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</si>
  <si>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</si>
  <si>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</si>
  <si>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</si>
  <si>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</si>
  <si>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</si>
  <si>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</si>
  <si>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</si>
  <si>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</si>
  <si>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</si>
  <si>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</si>
  <si>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</si>
  <si>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</si>
  <si>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</si>
  <si>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</si>
  <si>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</si>
  <si>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</si>
  <si>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</si>
  <si>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</si>
  <si>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</si>
  <si>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</si>
  <si>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</si>
  <si>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</si>
  <si>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</si>
  <si>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</si>
  <si>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</si>
  <si>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</si>
  <si>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</si>
  <si>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</si>
  <si>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</si>
  <si>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</si>
  <si>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</si>
  <si>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</si>
  <si>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</si>
  <si>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</si>
  <si>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</si>
  <si>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</si>
  <si>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</si>
  <si>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</si>
  <si>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</si>
  <si>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</si>
  <si>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</si>
  <si>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</si>
  <si>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</si>
  <si>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</si>
  <si>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</si>
  <si>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</si>
  <si>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</si>
  <si>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</si>
  <si>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</si>
  <si>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</si>
  <si>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</si>
  <si>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</si>
  <si>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</si>
  <si>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</si>
  <si>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</si>
  <si>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</si>
  <si>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</si>
  <si>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</si>
  <si>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</si>
  <si>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</si>
  <si>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</si>
  <si>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</si>
  <si>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</si>
  <si>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</si>
  <si>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</si>
  <si>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</si>
  <si>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</si>
  <si>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</si>
  <si>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</si>
  <si>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</si>
  <si>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</si>
  <si>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</si>
  <si>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</si>
  <si>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</si>
  <si>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</si>
  <si>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</si>
  <si>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</si>
  <si>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</si>
  <si>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</si>
  <si>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</si>
  <si>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</si>
  <si>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</si>
  <si>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</si>
  <si>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</si>
  <si>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</si>
  <si>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</si>
  <si>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</si>
  <si>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</si>
  <si>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</si>
  <si>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</si>
  <si>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</si>
  <si>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</si>
  <si>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</si>
  <si>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</si>
  <si>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</si>
  <si>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</si>
  <si>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</si>
  <si>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</si>
  <si>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</si>
  <si>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</si>
  <si>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</si>
  <si>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</si>
  <si>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</si>
  <si>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</si>
  <si>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</si>
  <si>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</si>
  <si>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</si>
  <si>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</si>
  <si>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</si>
  <si>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</si>
  <si>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</si>
  <si>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</si>
  <si>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</si>
  <si>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</si>
  <si>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</si>
  <si>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</si>
  <si>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</si>
  <si>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</si>
  <si>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</si>
  <si>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</si>
  <si>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</si>
  <si>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</si>
  <si>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</si>
  <si>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</si>
  <si>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</si>
  <si>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</si>
  <si>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</si>
  <si>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</si>
  <si>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</si>
  <si>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</si>
  <si>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</si>
  <si>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</si>
  <si>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</si>
  <si>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</si>
  <si>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</si>
  <si>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</si>
  <si>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</si>
  <si>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</si>
  <si>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</si>
  <si>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</si>
  <si>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</si>
  <si>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</si>
  <si>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</si>
  <si>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</si>
  <si>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</si>
  <si>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</si>
  <si>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</si>
  <si>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</si>
  <si>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</si>
  <si>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</si>
  <si>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</si>
  <si>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</si>
  <si>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</si>
  <si>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</si>
  <si>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</si>
  <si>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</si>
  <si>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</si>
  <si>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</si>
  <si>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</si>
  <si>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</si>
  <si>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</si>
  <si>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</si>
  <si>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</si>
  <si>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</si>
  <si>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</si>
  <si>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</si>
  <si>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</si>
  <si>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</si>
  <si>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</si>
  <si>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</si>
  <si>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</si>
  <si>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</si>
  <si>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</si>
  <si>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</si>
  <si>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</si>
  <si>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</si>
  <si>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</si>
  <si>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</si>
  <si>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</si>
  <si>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</si>
  <si>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</si>
  <si>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</si>
  <si>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</si>
  <si>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</si>
  <si>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</si>
  <si>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</si>
  <si>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</si>
  <si>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</si>
  <si>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</si>
  <si>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</si>
  <si>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</si>
  <si>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</si>
  <si>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</si>
  <si>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</si>
  <si>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</si>
  <si>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</si>
  <si>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</si>
  <si>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</si>
  <si>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</si>
  <si>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</si>
  <si>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</si>
  <si>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</si>
  <si>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</si>
  <si>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</si>
  <si>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</si>
  <si>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</si>
  <si>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</si>
  <si>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</si>
  <si>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</si>
  <si>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</si>
  <si>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</si>
  <si>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</si>
  <si>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</si>
  <si>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</si>
  <si>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</si>
  <si>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</si>
  <si>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</si>
  <si>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</si>
  <si>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</si>
  <si>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</si>
  <si>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</si>
  <si>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</si>
  <si>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</si>
  <si>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</si>
  <si>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</si>
  <si>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</si>
  <si>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</si>
  <si>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</si>
  <si>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</si>
  <si>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</si>
  <si>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</si>
  <si>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</si>
  <si>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</si>
  <si>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</si>
  <si>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</si>
  <si>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</si>
  <si>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</si>
  <si>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</si>
  <si>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</si>
  <si>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</si>
  <si>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</si>
  <si>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</si>
  <si>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</si>
  <si>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</si>
  <si>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</si>
  <si>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</si>
  <si>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</si>
  <si>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</si>
  <si>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</si>
  <si>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</si>
  <si>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</si>
  <si>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</si>
  <si>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</si>
  <si>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</si>
  <si>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</si>
  <si>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</si>
  <si>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</si>
  <si>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</si>
  <si>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</si>
  <si>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</si>
  <si>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</si>
  <si>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</si>
  <si>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</si>
  <si>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</si>
  <si>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</si>
  <si>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</si>
  <si>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</si>
  <si>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</si>
  <si>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</si>
  <si>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</si>
  <si>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</si>
  <si>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</si>
  <si>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</si>
  <si>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</si>
  <si>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</si>
  <si>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</si>
  <si>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</si>
  <si>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</si>
  <si>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</si>
  <si>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</si>
  <si>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</si>
  <si>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</si>
  <si>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</si>
  <si>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</si>
  <si>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</si>
  <si>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</si>
  <si>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</si>
  <si>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</si>
  <si>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</si>
  <si>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</si>
  <si>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</si>
  <si>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</si>
  <si>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</si>
  <si>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</si>
  <si>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</si>
  <si>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</si>
  <si>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</si>
  <si>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</si>
  <si>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</si>
  <si>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</si>
  <si>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</si>
  <si>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</si>
  <si>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</si>
  <si>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</si>
  <si>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</si>
  <si>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</si>
  <si>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</si>
  <si>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</si>
  <si>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</si>
  <si>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</si>
  <si>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</si>
  <si>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</si>
  <si>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</si>
  <si>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</si>
  <si>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</si>
  <si>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</si>
  <si>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</si>
  <si>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</si>
  <si>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</si>
  <si>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</si>
  <si>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</si>
  <si>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</si>
  <si>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</si>
  <si>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</si>
  <si>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</si>
  <si>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</si>
  <si>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</si>
  <si>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</si>
  <si>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</si>
  <si>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</si>
  <si>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</si>
  <si>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</si>
  <si>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</si>
  <si>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</si>
  <si>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</si>
  <si>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</si>
  <si>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</si>
  <si>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</si>
  <si>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</si>
  <si>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</si>
  <si>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</si>
  <si>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</si>
  <si>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</si>
  <si>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</si>
  <si>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</si>
  <si>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</si>
  <si>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</si>
  <si>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</si>
  <si>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</si>
  <si>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</si>
  <si>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</si>
  <si>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</si>
  <si>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</si>
  <si>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</si>
  <si>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</si>
  <si>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</si>
  <si>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</si>
  <si>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</si>
  <si>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</si>
  <si>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</si>
  <si>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</si>
  <si>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</si>
  <si>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</si>
  <si>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</si>
  <si>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</si>
  <si>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</si>
  <si>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</si>
  <si>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</si>
  <si>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</si>
  <si>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</si>
  <si>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</si>
  <si>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</si>
  <si>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</si>
  <si>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</si>
  <si>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</si>
  <si>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</si>
  <si>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</si>
  <si>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</si>
  <si>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</si>
  <si>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</si>
  <si>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</si>
  <si>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</si>
  <si>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</si>
  <si>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</si>
  <si>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</si>
  <si>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</si>
  <si>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</si>
  <si>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</si>
  <si>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</si>
  <si>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</si>
  <si>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</si>
  <si>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</si>
  <si>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</si>
  <si>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</si>
  <si>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</si>
  <si>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</si>
  <si>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</si>
  <si>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</si>
  <si>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</si>
  <si>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</si>
  <si>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</si>
  <si>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</si>
  <si>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</si>
  <si>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</si>
  <si>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</si>
  <si>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</si>
  <si>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</si>
  <si>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</si>
  <si>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</si>
  <si>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</si>
  <si>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</si>
  <si>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</si>
  <si>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</si>
  <si>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</si>
  <si>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</si>
  <si>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</si>
  <si>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</si>
  <si>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</si>
  <si>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</si>
  <si>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</si>
  <si>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</si>
  <si>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</si>
  <si>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</si>
  <si>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</si>
  <si>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</si>
  <si>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</si>
  <si>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</si>
  <si>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</si>
  <si>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</si>
  <si>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</si>
  <si>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</si>
  <si>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</si>
  <si>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</si>
  <si>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</si>
  <si>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</si>
  <si>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</si>
  <si>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</si>
  <si>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</si>
  <si>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</si>
  <si>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</si>
  <si>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</si>
  <si>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</si>
  <si>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</si>
  <si>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</si>
  <si>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</si>
  <si>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</si>
  <si>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</si>
  <si>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</si>
  <si>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</si>
  <si>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</si>
  <si>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</si>
  <si>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</si>
  <si>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</si>
  <si>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</si>
  <si>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</si>
  <si>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</si>
  <si>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</si>
  <si>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</si>
  <si>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</si>
  <si>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</si>
  <si>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</si>
  <si>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</si>
  <si>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</si>
  <si>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</si>
  <si>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</si>
  <si>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</si>
  <si>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</si>
  <si>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</si>
  <si>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</si>
  <si>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</si>
  <si>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</si>
  <si>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</si>
  <si>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</si>
  <si>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</si>
  <si>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</si>
  <si>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</si>
  <si>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</si>
  <si>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</si>
  <si>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</si>
  <si>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</si>
  <si>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</si>
  <si>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</si>
  <si>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</si>
  <si>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</si>
  <si>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</si>
  <si>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</si>
  <si>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</si>
  <si>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</si>
  <si>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</si>
  <si>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</si>
  <si>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</si>
  <si>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</si>
  <si>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</si>
  <si>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</si>
  <si>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</si>
  <si>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</si>
  <si>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</si>
  <si>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</si>
  <si>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</si>
  <si>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</si>
  <si>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</si>
  <si>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</si>
  <si>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</si>
  <si>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</si>
  <si>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</si>
  <si>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</si>
  <si>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</si>
  <si>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</si>
  <si>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</si>
  <si>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</si>
  <si>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</si>
  <si>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</si>
  <si>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</si>
  <si>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</si>
  <si>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</si>
  <si>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</si>
  <si>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</si>
  <si>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</si>
  <si>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</si>
  <si>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</si>
  <si>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</si>
  <si>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</si>
  <si>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</si>
  <si>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</si>
  <si>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</si>
  <si>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</si>
  <si>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</si>
  <si>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</si>
  <si>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</si>
  <si>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</si>
  <si>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</si>
  <si>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</si>
  <si>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</si>
  <si>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</si>
  <si>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</si>
  <si>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</si>
  <si>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</si>
  <si>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</si>
  <si>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</si>
  <si>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</si>
  <si>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</si>
  <si>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</si>
  <si>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</si>
  <si>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</si>
  <si>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</si>
  <si>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</si>
  <si>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</si>
  <si>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</si>
  <si>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</si>
  <si>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</si>
  <si>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</si>
  <si>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</si>
  <si>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</si>
  <si>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</si>
  <si>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</si>
  <si>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</si>
  <si>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</si>
  <si>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</si>
  <si>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</si>
  <si>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</si>
  <si>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</si>
  <si>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</si>
  <si>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</si>
  <si>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</si>
  <si>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</si>
  <si>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</si>
  <si>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</si>
  <si>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</si>
  <si>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</si>
  <si>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</si>
  <si>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</si>
  <si>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</si>
  <si>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</si>
  <si>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</si>
  <si>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</si>
  <si>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</si>
  <si>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</si>
  <si>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</si>
  <si>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</si>
  <si>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</si>
  <si>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</si>
  <si>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</si>
  <si>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</si>
  <si>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</si>
  <si>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</si>
  <si>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</si>
  <si>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</si>
  <si>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</si>
  <si>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</si>
  <si>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</si>
  <si>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</si>
  <si>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</si>
  <si>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</si>
  <si>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</si>
  <si>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</si>
  <si>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</si>
  <si>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</si>
  <si>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</si>
  <si>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</si>
  <si>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</si>
  <si>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</si>
  <si>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</si>
  <si>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</si>
  <si>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</si>
  <si>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</si>
  <si>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</si>
  <si>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</si>
  <si>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</si>
  <si>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</si>
  <si>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</si>
  <si>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</si>
  <si>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</si>
  <si>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</si>
  <si>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</si>
  <si>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</si>
  <si>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</si>
  <si>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</si>
  <si>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</si>
  <si>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</si>
  <si>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</si>
  <si>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</si>
  <si>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</si>
  <si>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</si>
  <si>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</si>
  <si>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</si>
  <si>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</si>
  <si>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</si>
  <si>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</si>
  <si>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</si>
  <si>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</si>
  <si>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</si>
  <si>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</si>
  <si>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</si>
  <si>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</si>
  <si>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</si>
  <si>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</si>
  <si>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</si>
  <si>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</si>
  <si>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</si>
  <si>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</si>
  <si>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</si>
  <si>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</si>
  <si>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</si>
  <si>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</si>
  <si>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</si>
  <si>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</si>
  <si>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</si>
  <si>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</si>
  <si>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</si>
  <si>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</si>
  <si>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</si>
  <si>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</si>
  <si>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</si>
  <si>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</si>
  <si>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</si>
  <si>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</si>
  <si>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</si>
  <si>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</si>
  <si>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</si>
  <si>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</si>
  <si>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</si>
  <si>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</si>
  <si>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</si>
  <si>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</si>
  <si>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</si>
  <si>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</si>
  <si>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</si>
  <si>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</si>
  <si>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</si>
  <si>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</si>
  <si>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</si>
  <si>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</si>
  <si>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</si>
  <si>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</si>
  <si>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</si>
  <si>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</si>
  <si>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</si>
  <si>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</si>
  <si>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</si>
  <si>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</si>
  <si>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</si>
  <si>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</si>
  <si>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</si>
  <si>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</si>
  <si>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</si>
  <si>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</si>
  <si>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</si>
  <si>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</si>
  <si>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</si>
  <si>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</si>
  <si>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</si>
  <si>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</si>
  <si>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</si>
  <si>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</si>
  <si>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</si>
  <si>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</si>
  <si>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</si>
  <si>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</si>
  <si>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</si>
  <si>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</si>
  <si>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</si>
  <si>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</si>
  <si>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</si>
  <si>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</si>
  <si>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</si>
  <si>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</si>
  <si>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</si>
  <si>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</si>
  <si>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</si>
  <si>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</si>
  <si>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</si>
  <si>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</si>
  <si>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</si>
  <si>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</si>
  <si>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</si>
  <si>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</si>
  <si>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</si>
  <si>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</si>
  <si>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</si>
  <si>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</si>
  <si>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</si>
  <si>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</si>
  <si>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</si>
  <si>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</si>
  <si>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</si>
  <si>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</si>
  <si>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</si>
  <si>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</si>
  <si>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</si>
  <si>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</si>
  <si>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</si>
  <si>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</si>
  <si>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</si>
  <si>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</si>
  <si>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</si>
  <si>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</si>
  <si>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</si>
  <si>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</si>
  <si>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</si>
  <si>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</si>
  <si>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</si>
  <si>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</si>
  <si>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</si>
  <si>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</si>
  <si>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</si>
  <si>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</si>
  <si>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</si>
  <si>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</si>
  <si>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</si>
  <si>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</si>
  <si>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</si>
  <si>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</si>
  <si>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</si>
  <si>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</si>
  <si>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</si>
  <si>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</si>
  <si>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</si>
  <si>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</si>
  <si>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</si>
  <si>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</si>
  <si>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</si>
  <si>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</si>
  <si>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</si>
  <si>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</si>
  <si>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</si>
  <si>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</si>
  <si>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</si>
  <si>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</si>
  <si>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</si>
  <si>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</si>
  <si>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</si>
  <si>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</si>
  <si>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</si>
  <si>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</si>
  <si>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</si>
  <si>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</si>
  <si>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</si>
  <si>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</si>
  <si>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</si>
  <si>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</si>
  <si>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</si>
  <si>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</si>
  <si>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</si>
  <si>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</si>
  <si>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</si>
  <si>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</si>
  <si>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</si>
  <si>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</si>
  <si>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</si>
  <si>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</si>
  <si>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</si>
  <si>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</si>
  <si>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</si>
  <si>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</si>
  <si>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</si>
  <si>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</si>
  <si>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</si>
  <si>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</si>
  <si>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</si>
  <si>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</si>
  <si>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</si>
  <si>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</si>
  <si>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</si>
  <si>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</si>
  <si>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</si>
  <si>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</si>
  <si>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</si>
  <si>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</si>
  <si>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</si>
  <si>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</si>
  <si>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</si>
  <si>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</si>
  <si>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</si>
  <si>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</si>
  <si>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</si>
  <si>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</si>
  <si>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</si>
  <si>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</si>
  <si>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</si>
  <si>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</si>
  <si>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</si>
  <si>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</si>
  <si>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</si>
  <si>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</si>
  <si>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</si>
  <si>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</si>
  <si>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</si>
  <si>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</si>
  <si>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</si>
  <si>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</si>
  <si>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</si>
  <si>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</si>
  <si>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</si>
  <si>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</si>
  <si>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</si>
  <si>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</si>
  <si>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</si>
  <si>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</si>
  <si>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</si>
  <si>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</si>
  <si>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</si>
  <si>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</si>
  <si>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</si>
  <si>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</si>
  <si>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</si>
  <si>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</si>
  <si>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</si>
  <si>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</si>
  <si>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</si>
  <si>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</si>
  <si>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</si>
  <si>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</si>
  <si>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</si>
  <si>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</si>
  <si>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</si>
  <si>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</si>
  <si>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</si>
  <si>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</si>
  <si>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</si>
  <si>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</si>
  <si>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</si>
  <si>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</si>
  <si>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</si>
  <si>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</si>
  <si>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</si>
  <si>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</si>
  <si>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</si>
  <si>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</si>
  <si>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</si>
  <si>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</si>
  <si>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</si>
  <si>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</si>
  <si>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</si>
  <si>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</si>
  <si>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</si>
  <si>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</si>
  <si>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</si>
  <si>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</si>
  <si>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</si>
  <si>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</si>
  <si>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</si>
  <si>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</si>
  <si>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</si>
  <si>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</si>
  <si>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</si>
  <si>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</si>
  <si>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</si>
  <si>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</si>
  <si>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</si>
  <si>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</si>
  <si>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</si>
  <si>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</si>
  <si>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</si>
  <si>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</si>
  <si>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</si>
  <si>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</si>
  <si>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</si>
  <si>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</si>
  <si>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</si>
  <si>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</si>
  <si>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</si>
  <si>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</si>
  <si>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</si>
  <si>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</si>
  <si>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</si>
  <si>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</si>
  <si>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</si>
  <si>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</si>
  <si>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</si>
  <si>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</si>
  <si>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</si>
  <si>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</si>
  <si>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</si>
  <si>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</si>
  <si>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</si>
  <si>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</si>
  <si>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</si>
  <si>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</si>
  <si>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</si>
  <si>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</si>
  <si>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</si>
  <si>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</si>
  <si>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</si>
  <si>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</si>
  <si>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</si>
  <si>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</si>
  <si>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</si>
  <si>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</si>
  <si>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</si>
  <si>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</si>
  <si>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</si>
  <si>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</si>
  <si>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</si>
  <si>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</si>
  <si>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</si>
  <si>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</si>
  <si>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</si>
  <si>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</si>
  <si>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</si>
  <si>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</si>
  <si>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</si>
  <si>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</si>
  <si>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</si>
  <si>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</si>
  <si>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</si>
  <si>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</si>
  <si>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</si>
  <si>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</si>
  <si>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</si>
  <si>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</si>
  <si>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</si>
  <si>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</si>
  <si>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</si>
  <si>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</si>
  <si>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</si>
  <si>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</si>
  <si>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</si>
  <si>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</si>
  <si>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</si>
  <si>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</si>
  <si>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</si>
  <si>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</si>
  <si>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</si>
  <si>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</si>
  <si>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</si>
  <si>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</si>
  <si>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</si>
  <si>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</si>
  <si>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</si>
  <si>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</si>
  <si>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</si>
  <si>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</si>
  <si>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</si>
  <si>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</si>
  <si>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</si>
  <si>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</si>
  <si>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</si>
  <si>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</si>
  <si>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</si>
  <si>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</si>
  <si>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</si>
  <si>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</si>
  <si>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</si>
  <si>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</si>
  <si>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</si>
  <si>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</si>
  <si>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</si>
  <si>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</si>
  <si>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</si>
  <si>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</si>
  <si>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</si>
  <si>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</si>
  <si>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</si>
  <si>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</si>
  <si>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</si>
  <si>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</si>
  <si>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</si>
  <si>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</si>
  <si>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</si>
  <si>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</si>
  <si>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</si>
  <si>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</si>
  <si>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</si>
  <si>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</si>
  <si>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</si>
  <si>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</si>
  <si>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</si>
  <si>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</si>
  <si>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</si>
  <si>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</si>
  <si>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</si>
  <si>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</si>
  <si>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</si>
  <si>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</si>
  <si>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</si>
  <si>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</si>
  <si>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</si>
  <si>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</si>
  <si>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</si>
  <si>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</si>
  <si>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</si>
  <si>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</si>
  <si>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</si>
  <si>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</si>
  <si>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</si>
  <si>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</si>
  <si>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</si>
  <si>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</si>
  <si>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</si>
  <si>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</si>
  <si>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</si>
  <si>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</si>
  <si>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</si>
  <si>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</si>
  <si>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</si>
  <si>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</si>
  <si>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</si>
  <si>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</si>
  <si>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</si>
  <si>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</si>
  <si>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</si>
  <si>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</si>
  <si>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</si>
  <si>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</si>
  <si>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</si>
  <si>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</si>
  <si>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</si>
  <si>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</si>
  <si>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</si>
  <si>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</si>
  <si>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</si>
  <si>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</si>
  <si>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</si>
  <si>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</si>
  <si>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</si>
  <si>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</si>
  <si>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</si>
  <si>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</si>
  <si>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</si>
  <si>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</si>
  <si>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</si>
  <si>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</si>
  <si>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</si>
  <si>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</si>
  <si>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</si>
  <si>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</si>
  <si>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</si>
  <si>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</si>
  <si>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</si>
  <si>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</si>
  <si>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</si>
  <si>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</si>
  <si>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</si>
  <si>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</si>
  <si>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</si>
  <si>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</si>
  <si>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</si>
  <si>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</si>
  <si>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</si>
  <si>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</si>
  <si>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</si>
  <si>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</si>
  <si>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</si>
  <si>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</si>
  <si>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</si>
  <si>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</si>
  <si>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</si>
  <si>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</si>
  <si>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</si>
  <si>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</si>
  <si>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</si>
  <si>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</si>
  <si>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</si>
  <si>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</si>
  <si>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</si>
  <si>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</si>
  <si>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</si>
  <si>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</si>
  <si>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</si>
  <si>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</si>
  <si>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</si>
  <si>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</si>
  <si>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</si>
  <si>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</si>
  <si>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</si>
  <si>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</si>
  <si>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</si>
  <si>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</si>
  <si>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</si>
  <si>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</si>
  <si>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</si>
  <si>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</si>
  <si>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</si>
  <si>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</si>
  <si>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</si>
  <si>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</si>
  <si>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</si>
  <si>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</si>
  <si>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</si>
  <si>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</si>
  <si>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</si>
  <si>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</si>
  <si>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</si>
  <si>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</si>
  <si>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</si>
  <si>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</si>
  <si>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</si>
  <si>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</si>
  <si>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</si>
  <si>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</si>
  <si>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</si>
  <si>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</si>
  <si>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</si>
  <si>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</si>
  <si>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</si>
  <si>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</si>
  <si>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</si>
  <si>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</si>
  <si>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</si>
  <si>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</si>
  <si>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</si>
  <si>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</si>
  <si>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</si>
  <si>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</si>
  <si>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</si>
  <si>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</si>
  <si>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</si>
  <si>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</si>
  <si>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</si>
  <si>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</si>
  <si>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</si>
  <si>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</si>
  <si>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</si>
  <si>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</si>
  <si>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</si>
  <si>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</si>
  <si>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</si>
  <si>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</si>
  <si>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</si>
  <si>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</si>
  <si>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</si>
  <si>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</si>
  <si>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</si>
  <si>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</si>
  <si>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</si>
  <si>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</si>
  <si>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</si>
  <si>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</si>
  <si>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</si>
  <si>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</si>
  <si>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</si>
  <si>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</si>
  <si>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</si>
  <si>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</si>
  <si>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</si>
  <si>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</si>
  <si>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</si>
  <si>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</si>
  <si>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</si>
  <si>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</si>
  <si>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</si>
  <si>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</si>
  <si>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</si>
  <si>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</si>
  <si>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</si>
  <si>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</si>
  <si>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</si>
  <si>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</si>
  <si>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</si>
  <si>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</si>
  <si>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</si>
  <si>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</si>
  <si>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</si>
  <si>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</si>
  <si>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</si>
  <si>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</si>
  <si>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</si>
  <si>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</si>
  <si>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</si>
  <si>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</si>
  <si>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</si>
  <si>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</si>
  <si>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</si>
  <si>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</si>
  <si>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</si>
  <si>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</si>
  <si>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</si>
  <si>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</si>
  <si>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</si>
  <si>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</si>
  <si>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</si>
  <si>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</si>
  <si>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</si>
  <si>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</si>
  <si>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</si>
  <si>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</si>
  <si>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</si>
  <si>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</si>
  <si>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</si>
  <si>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</si>
  <si>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</si>
  <si>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</si>
  <si>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</si>
  <si>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</si>
  <si>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</si>
  <si>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</si>
  <si>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</si>
  <si>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</si>
  <si>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</si>
  <si>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</si>
  <si>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</si>
  <si>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</si>
  <si>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</si>
  <si>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</si>
  <si>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</si>
  <si>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</si>
  <si>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</si>
  <si>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</si>
  <si>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</si>
  <si>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</si>
  <si>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</si>
  <si>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</si>
  <si>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</si>
  <si>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</si>
  <si>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</si>
  <si>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</si>
  <si>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</si>
  <si>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</si>
  <si>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</si>
  <si>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</si>
  <si>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</si>
  <si>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</si>
  <si>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</si>
  <si>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</si>
  <si>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</si>
  <si>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</si>
  <si>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</si>
  <si>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</si>
  <si>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</si>
  <si>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</si>
  <si>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</si>
  <si>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</si>
  <si>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</si>
  <si>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</si>
  <si>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</si>
  <si>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</si>
  <si>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</si>
  <si>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</si>
  <si>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</si>
  <si>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</si>
  <si>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</si>
  <si>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</si>
  <si>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</si>
  <si>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</si>
  <si>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</si>
  <si>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</si>
  <si>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</si>
  <si>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</si>
  <si>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</si>
  <si>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</si>
  <si>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</si>
  <si>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</si>
  <si>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</si>
  <si>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</si>
  <si>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</si>
  <si>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</si>
  <si>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</si>
  <si>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</si>
  <si>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</si>
  <si>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</si>
  <si>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</si>
  <si>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</si>
  <si>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</si>
  <si>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</si>
  <si>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</si>
  <si>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</si>
  <si>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</si>
  <si>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</si>
  <si>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</si>
  <si>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</si>
  <si>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</si>
  <si>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</si>
  <si>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</si>
  <si>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</si>
  <si>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</si>
  <si>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</si>
  <si>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</si>
  <si>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</si>
  <si>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</si>
  <si>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</si>
  <si>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</si>
  <si>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</si>
  <si>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</si>
  <si>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</si>
  <si>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</si>
  <si>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</si>
  <si>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</si>
  <si>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</si>
  <si>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</si>
  <si>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</si>
  <si>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</si>
  <si>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</si>
  <si>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</si>
  <si>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</si>
  <si>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</si>
  <si>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</si>
  <si>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</si>
  <si>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</si>
  <si>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</si>
  <si>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</si>
  <si>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</si>
  <si>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</si>
  <si>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</si>
  <si>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</si>
  <si>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</si>
  <si>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</si>
  <si>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</si>
  <si>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</si>
  <si>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</si>
  <si>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</si>
  <si>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</si>
  <si>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</si>
  <si>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</si>
  <si>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</si>
  <si>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</si>
  <si>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</si>
  <si>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</si>
  <si>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</si>
  <si>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</si>
  <si>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</si>
  <si>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</si>
  <si>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</si>
  <si>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</si>
  <si>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</si>
  <si>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</si>
  <si>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</si>
  <si>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</si>
  <si>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</si>
  <si>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</si>
  <si>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</si>
  <si>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</si>
  <si>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</si>
  <si>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</si>
  <si>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</si>
  <si>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</si>
  <si>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</si>
  <si>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</si>
  <si>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</si>
  <si>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</si>
  <si>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</si>
  <si>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</si>
  <si>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</si>
  <si>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</si>
  <si>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</si>
  <si>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</si>
  <si>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</si>
  <si>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</si>
  <si>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</si>
  <si>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</si>
  <si>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</si>
  <si>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</si>
  <si>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</si>
  <si>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</si>
  <si>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</si>
  <si>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</si>
  <si>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</si>
  <si>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</si>
  <si>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</si>
  <si>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</si>
  <si>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</si>
  <si>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</si>
  <si>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</si>
  <si>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</si>
  <si>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</si>
  <si>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</si>
  <si>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</si>
  <si>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</si>
  <si>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</si>
  <si>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</si>
  <si>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</si>
  <si>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</si>
  <si>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</si>
  <si>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</si>
  <si>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</si>
  <si>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</si>
  <si>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</si>
  <si>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</si>
  <si>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</si>
  <si>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</si>
  <si>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</si>
  <si>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</si>
  <si>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</si>
  <si>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</si>
  <si>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</si>
  <si>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</si>
  <si>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</si>
  <si>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</si>
  <si>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</si>
  <si>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</si>
  <si>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</si>
  <si>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</si>
  <si>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</si>
  <si>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</si>
  <si>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</si>
  <si>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</si>
  <si>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</si>
  <si>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</si>
  <si>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</si>
  <si>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</si>
  <si>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</si>
  <si>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</si>
  <si>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</si>
  <si>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</si>
  <si>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</si>
  <si>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</si>
  <si>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</si>
  <si>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</si>
  <si>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</si>
  <si>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</si>
  <si>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</si>
  <si>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</si>
  <si>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</si>
  <si>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</si>
  <si>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</si>
  <si>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</si>
  <si>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</si>
  <si>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</si>
  <si>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</si>
  <si>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</si>
  <si>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</si>
  <si>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</si>
  <si>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</si>
  <si>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</si>
  <si>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</si>
  <si>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</si>
  <si>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</si>
  <si>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</si>
  <si>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</si>
  <si>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</si>
  <si>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</si>
  <si>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</si>
  <si>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</si>
  <si>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</si>
  <si>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</si>
  <si>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</si>
  <si>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</si>
  <si>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</si>
  <si>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</si>
  <si>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</si>
  <si>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</si>
  <si>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</si>
  <si>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</si>
  <si>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</si>
  <si>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</si>
  <si>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</si>
  <si>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</si>
  <si>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</si>
  <si>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</si>
  <si>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</si>
  <si>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</si>
  <si>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</si>
  <si>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</si>
  <si>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</si>
  <si>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</si>
  <si>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</si>
  <si>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</si>
  <si>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</si>
  <si>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</si>
  <si>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</si>
  <si>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</si>
  <si>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</si>
  <si>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</si>
  <si>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</si>
  <si>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</si>
  <si>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</si>
  <si>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</si>
  <si>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</si>
  <si>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</si>
  <si>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</si>
  <si>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</si>
  <si>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</si>
  <si>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</si>
  <si>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</si>
  <si>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</si>
  <si>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</si>
  <si>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</si>
  <si>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</si>
  <si>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</si>
  <si>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</si>
  <si>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</si>
  <si>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</si>
  <si>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</si>
  <si>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</si>
  <si>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</si>
  <si>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</si>
  <si>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</si>
  <si>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</si>
  <si>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</si>
  <si>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</si>
  <si>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</si>
  <si>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</si>
  <si>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</si>
  <si>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</si>
  <si>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</si>
  <si>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</si>
  <si>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</si>
  <si>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</si>
  <si>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</si>
  <si>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</si>
  <si>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</si>
  <si>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</si>
  <si>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</si>
  <si>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</si>
  <si>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</si>
  <si>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</si>
  <si>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</si>
  <si>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</si>
  <si>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</si>
  <si>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</si>
  <si>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</si>
  <si>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</si>
  <si>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</si>
  <si>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</si>
  <si>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</si>
  <si>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</si>
  <si>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</si>
  <si>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</si>
  <si>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</si>
  <si>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</si>
  <si>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</si>
  <si>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</si>
  <si>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</si>
  <si>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</si>
  <si>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</si>
  <si>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</si>
  <si>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</si>
  <si>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</si>
  <si>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</si>
  <si>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</si>
  <si>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</si>
  <si>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</si>
  <si>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</si>
  <si>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</si>
  <si>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</si>
  <si>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</si>
  <si>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</si>
  <si>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</si>
  <si>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</si>
  <si>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</si>
  <si>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</si>
  <si>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</si>
  <si>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</si>
  <si>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</si>
  <si>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</si>
  <si>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</si>
  <si>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</si>
  <si>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</si>
  <si>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</si>
  <si>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</si>
  <si>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</si>
  <si>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</si>
  <si>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</si>
  <si>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</si>
  <si>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</si>
  <si>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</si>
  <si>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</si>
  <si>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</si>
  <si>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</si>
  <si>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</si>
  <si>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</si>
  <si>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</si>
  <si>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</si>
  <si>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</si>
  <si>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</si>
  <si>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</si>
  <si>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</si>
  <si>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</si>
  <si>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</si>
  <si>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</si>
  <si>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</si>
  <si>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</si>
  <si>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</si>
  <si>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</si>
  <si>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</si>
  <si>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</si>
  <si>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</si>
  <si>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</si>
  <si>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</si>
  <si>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</si>
  <si>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</si>
  <si>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</si>
  <si>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</si>
  <si>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</si>
  <si>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</si>
  <si>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</si>
  <si>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</si>
  <si>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</si>
  <si>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</si>
  <si>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</si>
  <si>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</si>
  <si>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</si>
  <si>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</si>
  <si>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</si>
  <si>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</si>
  <si>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</si>
  <si>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</si>
  <si>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</si>
  <si>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</si>
  <si>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</si>
  <si>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</si>
  <si>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</si>
  <si>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</si>
  <si>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</si>
  <si>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</si>
  <si>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</si>
  <si>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</si>
  <si>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</si>
  <si>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</si>
  <si>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</si>
  <si>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</si>
  <si>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</si>
  <si>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</si>
  <si>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</si>
  <si>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</si>
  <si>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</si>
  <si>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</si>
  <si>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</si>
  <si>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</si>
  <si>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</si>
  <si>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</si>
  <si>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</si>
  <si>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</si>
  <si>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</si>
  <si>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</si>
  <si>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</si>
  <si>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</si>
  <si>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</si>
  <si>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</si>
  <si>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</si>
  <si>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</si>
  <si>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</si>
  <si>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</si>
  <si>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</si>
  <si>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</si>
  <si>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</si>
  <si>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</si>
  <si>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</si>
  <si>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</si>
  <si>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</si>
  <si>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</si>
  <si>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</si>
  <si>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</si>
  <si>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</si>
  <si>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</si>
  <si>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</si>
  <si>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</si>
  <si>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</si>
  <si>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</si>
  <si>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</si>
  <si>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</si>
  <si>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</si>
  <si>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</si>
  <si>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</si>
  <si>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</si>
  <si>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</si>
  <si>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</si>
  <si>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</si>
  <si>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</si>
  <si>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</si>
  <si>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</si>
  <si>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</si>
  <si>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</si>
  <si>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</si>
  <si>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</si>
  <si>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</si>
  <si>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</si>
  <si>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</si>
  <si>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</si>
  <si>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</si>
  <si>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</si>
  <si>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</si>
  <si>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</si>
  <si>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</si>
  <si>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</si>
  <si>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</si>
  <si>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</si>
  <si>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</si>
  <si>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</si>
  <si>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</si>
  <si>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</si>
  <si>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</si>
  <si>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</si>
  <si>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</si>
  <si>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</si>
  <si>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</si>
  <si>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</si>
  <si>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</si>
  <si>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</si>
  <si>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</si>
  <si>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</si>
  <si>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</si>
  <si>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</si>
  <si>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</si>
  <si>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</si>
  <si>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</si>
  <si>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</si>
  <si>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</si>
  <si>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</si>
  <si>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</si>
  <si>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</si>
  <si>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</si>
  <si>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</si>
  <si>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</si>
  <si>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</si>
  <si>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</si>
  <si>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</si>
  <si>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</si>
  <si>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</si>
  <si>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</si>
  <si>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</si>
  <si>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</si>
  <si>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</si>
  <si>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</si>
  <si>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</si>
  <si>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</si>
  <si>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</si>
  <si>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</si>
  <si>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</si>
  <si>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</si>
  <si>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</si>
  <si>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</si>
  <si>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</si>
  <si>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</si>
  <si>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</si>
  <si>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</si>
  <si>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</si>
  <si>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</si>
  <si>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</si>
  <si>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</si>
  <si>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</si>
  <si>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</si>
  <si>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</si>
  <si>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</si>
  <si>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</si>
  <si>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</si>
  <si>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</si>
  <si>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</si>
  <si>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</si>
  <si>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</si>
  <si>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</si>
  <si>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</si>
  <si>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</si>
  <si>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</si>
  <si>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</si>
  <si>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</si>
  <si>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</si>
  <si>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</si>
  <si>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</si>
  <si>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</si>
  <si>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</si>
  <si>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</si>
  <si>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</si>
  <si>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</si>
  <si>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</si>
  <si>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</si>
  <si>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</si>
  <si>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</si>
  <si>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</si>
  <si>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</si>
  <si>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</si>
  <si>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</si>
  <si>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</si>
  <si>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</si>
  <si>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</si>
  <si>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</si>
  <si>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</si>
  <si>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</si>
  <si>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</si>
  <si>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</si>
  <si>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</si>
  <si>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</si>
  <si>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</si>
  <si>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</si>
  <si>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</si>
  <si>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</si>
  <si>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</si>
  <si>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</si>
  <si>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</si>
  <si>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</si>
  <si>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</si>
  <si>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</si>
  <si>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</si>
  <si>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</si>
  <si>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</si>
  <si>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</si>
  <si>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</si>
  <si>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</si>
  <si>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</si>
  <si>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</si>
  <si>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</si>
  <si>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</si>
  <si>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</si>
  <si>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</si>
  <si>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</si>
  <si>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</si>
  <si>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</si>
  <si>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</si>
  <si>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</si>
  <si>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</si>
  <si>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</si>
  <si>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</si>
  <si>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</si>
  <si>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</si>
  <si>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</si>
  <si>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</si>
  <si>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</si>
  <si>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</si>
  <si>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</si>
  <si>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</si>
  <si>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</si>
  <si>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</si>
  <si>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</si>
  <si>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</si>
  <si>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</si>
  <si>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</si>
  <si>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</si>
  <si>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</si>
  <si>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</si>
  <si>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</si>
  <si>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</si>
  <si>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</si>
  <si>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</si>
  <si>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</si>
  <si>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</si>
  <si>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</si>
  <si>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</si>
  <si>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</si>
  <si>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</si>
  <si>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</si>
  <si>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</si>
  <si>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</si>
  <si>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</si>
  <si>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</si>
  <si>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</si>
  <si>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</si>
  <si>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</si>
  <si>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</si>
  <si>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</si>
  <si>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</si>
  <si>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</si>
  <si>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</si>
  <si>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</si>
  <si>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</si>
  <si>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</si>
  <si>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</si>
  <si>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</si>
  <si>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</si>
  <si>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</si>
  <si>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</si>
  <si>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</si>
  <si>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</si>
  <si>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</si>
  <si>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</si>
  <si>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</si>
  <si>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</si>
  <si>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</si>
  <si>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</si>
  <si>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</si>
  <si>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</si>
  <si>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</si>
  <si>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</si>
  <si>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</si>
  <si>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</si>
  <si>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</si>
  <si>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</si>
  <si>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</si>
  <si>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</si>
  <si>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</si>
  <si>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</si>
  <si>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</si>
  <si>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</si>
  <si>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</si>
  <si>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</si>
  <si>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</si>
  <si>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</si>
  <si>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</si>
  <si>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</si>
  <si>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</si>
  <si>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</si>
  <si>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</si>
  <si>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</si>
  <si>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</si>
  <si>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</si>
  <si>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</si>
  <si>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</si>
  <si>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</si>
  <si>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</si>
  <si>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</si>
  <si>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</si>
  <si>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</si>
  <si>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</si>
  <si>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</si>
  <si>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</si>
  <si>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</si>
  <si>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</si>
  <si>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</si>
  <si>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</si>
  <si>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</si>
  <si>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</si>
  <si>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</si>
  <si>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</si>
  <si>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</si>
  <si>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</si>
  <si>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</si>
  <si>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</si>
  <si>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</si>
  <si>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</si>
  <si>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</si>
  <si>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</si>
  <si>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</si>
  <si>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</si>
  <si>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</si>
  <si>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</si>
  <si>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</si>
  <si>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</si>
  <si>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</si>
  <si>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</si>
  <si>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</si>
  <si>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</si>
  <si>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</si>
  <si>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</si>
  <si>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</si>
  <si>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</si>
  <si>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</si>
  <si>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</si>
  <si>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</si>
  <si>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</si>
  <si>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</si>
  <si>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</si>
  <si>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</si>
  <si>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</si>
  <si>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</si>
  <si>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</si>
  <si>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</si>
  <si>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</si>
  <si>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</si>
  <si>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</si>
  <si>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</si>
  <si>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</si>
  <si>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</si>
  <si>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</si>
  <si>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</si>
  <si>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</si>
  <si>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</si>
  <si>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</si>
  <si>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</si>
  <si>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</si>
  <si>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</si>
  <si>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</si>
  <si>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</si>
  <si>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</si>
  <si>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</si>
  <si>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</si>
  <si>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</si>
  <si>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</si>
  <si>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</si>
  <si>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</si>
  <si>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</si>
  <si>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</si>
  <si>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</si>
  <si>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</si>
  <si>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</si>
  <si>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</si>
  <si>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</si>
  <si>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</si>
  <si>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</si>
  <si>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</si>
  <si>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</si>
  <si>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</si>
  <si>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</si>
  <si>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</si>
  <si>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</si>
  <si>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</si>
  <si>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</si>
  <si>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</si>
  <si>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</si>
  <si>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</si>
  <si>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</si>
  <si>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</si>
  <si>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</si>
  <si>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</si>
  <si>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</si>
  <si>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</si>
  <si>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</si>
  <si>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</si>
  <si>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</si>
  <si>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</si>
  <si>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</si>
  <si>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</si>
  <si>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</si>
  <si>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</si>
  <si>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</si>
  <si>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</si>
  <si>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</si>
  <si>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</si>
  <si>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</si>
  <si>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</si>
  <si>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</si>
  <si>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</si>
  <si>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</si>
  <si>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</si>
  <si>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</si>
  <si>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</si>
  <si>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</si>
  <si>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</si>
  <si>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</si>
  <si>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</si>
  <si>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</si>
  <si>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</si>
  <si>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</si>
  <si>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</si>
  <si>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</si>
  <si>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</si>
  <si>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</si>
  <si>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</si>
  <si>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</si>
  <si>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</si>
  <si>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</si>
  <si>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</si>
  <si>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</si>
  <si>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</si>
  <si>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</si>
  <si>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</si>
  <si>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</si>
  <si>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</si>
  <si>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</si>
  <si>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</si>
  <si>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</si>
  <si>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</si>
  <si>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</si>
  <si>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</si>
  <si>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</si>
  <si>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</si>
  <si>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</si>
  <si>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</si>
  <si>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</si>
  <si>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</si>
  <si>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</si>
  <si>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</si>
  <si>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</si>
  <si>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</si>
  <si>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</si>
  <si>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</si>
  <si>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</si>
  <si>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</si>
  <si>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</si>
  <si>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</si>
  <si>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</si>
  <si>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</si>
  <si>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</si>
  <si>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</si>
  <si>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</si>
  <si>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</si>
  <si>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</si>
  <si>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</si>
  <si>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</si>
  <si>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</si>
  <si>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</si>
  <si>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</si>
  <si>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</si>
  <si>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</si>
  <si>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</si>
  <si>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</si>
  <si>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</si>
  <si>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</si>
  <si>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</si>
  <si>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</si>
  <si>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</si>
  <si>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</si>
  <si>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</si>
  <si>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</si>
  <si>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</si>
  <si>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</si>
  <si>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</si>
  <si>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</si>
  <si>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</si>
  <si>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</si>
  <si>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</si>
  <si>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</si>
  <si>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</si>
  <si>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</si>
  <si>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</si>
  <si>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</si>
  <si>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</si>
  <si>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</si>
  <si>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</si>
  <si>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</si>
  <si>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</si>
  <si>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</si>
  <si>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</si>
  <si>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</si>
  <si>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</si>
  <si>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</si>
  <si>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</si>
  <si>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</si>
  <si>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</si>
  <si>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</si>
  <si>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</si>
  <si>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</si>
  <si>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</si>
  <si>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</si>
  <si>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</si>
  <si>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</si>
  <si>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</si>
  <si>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</si>
  <si>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</si>
  <si>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</si>
  <si>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</si>
  <si>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</si>
  <si>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</si>
  <si>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</si>
  <si>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</si>
  <si>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</si>
  <si>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</si>
  <si>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</si>
  <si>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</si>
  <si>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</si>
  <si>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</si>
  <si>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</si>
  <si>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</si>
  <si>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</si>
  <si>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</si>
  <si>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</si>
  <si>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</si>
  <si>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</si>
  <si>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</si>
  <si>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</si>
  <si>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</si>
  <si>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</si>
  <si>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</si>
  <si>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</si>
  <si>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</si>
  <si>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</si>
  <si>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</si>
  <si>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</si>
  <si>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</si>
  <si>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</si>
  <si>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</si>
  <si>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</si>
  <si>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</si>
  <si>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</si>
  <si>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</si>
  <si>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</si>
  <si>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</si>
  <si>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</si>
  <si>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</si>
  <si>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</si>
  <si>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</si>
  <si>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</si>
  <si>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</si>
  <si>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</si>
  <si>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</si>
  <si>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</si>
  <si>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</si>
  <si>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</si>
  <si>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</si>
  <si>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</si>
  <si>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</si>
  <si>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</si>
  <si>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</si>
  <si>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</si>
  <si>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</si>
  <si>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</si>
  <si>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</si>
  <si>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</si>
  <si>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</si>
  <si>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</si>
  <si>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</si>
  <si>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</si>
  <si>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</si>
  <si>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</si>
  <si>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</si>
  <si>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</si>
  <si>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</si>
  <si>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</si>
  <si>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</si>
  <si>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</si>
  <si>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</si>
  <si>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</si>
  <si>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</si>
  <si>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</si>
  <si>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</si>
  <si>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</si>
  <si>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</si>
  <si>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</si>
  <si>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</si>
  <si>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</si>
  <si>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</si>
  <si>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</si>
  <si>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</si>
  <si>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</si>
  <si>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</si>
  <si>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</si>
  <si>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</si>
  <si>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</si>
  <si>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</si>
  <si>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</si>
  <si>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</si>
  <si>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</si>
  <si>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</si>
  <si>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</si>
  <si>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</si>
  <si>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</si>
  <si>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</si>
  <si>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</si>
  <si>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</si>
  <si>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</si>
  <si>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</si>
  <si>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</si>
  <si>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</si>
  <si>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</si>
  <si>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</si>
  <si>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</si>
  <si>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</si>
  <si>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</si>
  <si>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</si>
  <si>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</si>
  <si>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</si>
  <si>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</si>
  <si>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</si>
  <si>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</si>
  <si>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</si>
  <si>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</si>
  <si>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</si>
  <si>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</si>
  <si>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</si>
  <si>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</si>
  <si>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</si>
  <si>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</si>
  <si>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</si>
  <si>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</si>
  <si>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</si>
  <si>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</si>
  <si>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</si>
  <si>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</si>
  <si>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</si>
  <si>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</si>
  <si>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</si>
  <si>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</si>
  <si>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</si>
  <si>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</si>
  <si>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</si>
  <si>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</si>
  <si>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</si>
  <si>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</si>
  <si>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</si>
  <si>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</si>
  <si>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</si>
  <si>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</si>
  <si>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</si>
  <si>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</si>
  <si>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</si>
  <si>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</si>
  <si>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</si>
  <si>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</si>
  <si>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</si>
  <si>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</si>
  <si>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</si>
  <si>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</si>
  <si>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</si>
  <si>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</si>
  <si>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</si>
  <si>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</si>
  <si>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</si>
  <si>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</si>
  <si>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</si>
  <si>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</si>
  <si>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</si>
  <si>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</si>
  <si>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</si>
  <si>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</si>
  <si>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</si>
  <si>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</si>
  <si>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</si>
  <si>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</si>
  <si>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</si>
  <si>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</si>
  <si>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</si>
  <si>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</si>
  <si>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</si>
  <si>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</si>
  <si>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</si>
  <si>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</si>
  <si>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</si>
  <si>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</si>
  <si>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</si>
  <si>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</si>
  <si>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</si>
  <si>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</si>
  <si>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</si>
  <si>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</si>
  <si>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</si>
  <si>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</si>
  <si>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</si>
  <si>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</si>
  <si>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</si>
  <si>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</si>
  <si>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</si>
  <si>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</si>
  <si>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</si>
  <si>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</si>
  <si>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</si>
  <si>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</si>
  <si>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</si>
  <si>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</si>
  <si>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</si>
  <si>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</si>
  <si>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</si>
  <si>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</si>
  <si>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</si>
  <si>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</si>
  <si>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</si>
  <si>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</si>
  <si>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</si>
  <si>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</si>
  <si>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</si>
  <si>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</si>
  <si>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</si>
  <si>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</si>
  <si>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</si>
  <si>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</si>
  <si>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</si>
  <si>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</si>
  <si>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</si>
  <si>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</si>
  <si>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</si>
  <si>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</si>
  <si>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</si>
  <si>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</si>
  <si>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</si>
  <si>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</si>
  <si>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</si>
  <si>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</si>
  <si>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</si>
  <si>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</si>
  <si>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</si>
  <si>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</si>
  <si>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</si>
  <si>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</si>
  <si>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</si>
  <si>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</si>
  <si>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</si>
  <si>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</si>
  <si>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</si>
  <si>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</si>
  <si>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</si>
  <si>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</si>
  <si>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</si>
  <si>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</si>
  <si>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</si>
  <si>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</si>
  <si>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</si>
  <si>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</si>
  <si>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</si>
  <si>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</si>
  <si>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</si>
  <si>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</si>
  <si>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</si>
  <si>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</si>
  <si>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</si>
  <si>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</si>
  <si>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</si>
  <si>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</si>
  <si>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</si>
  <si>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</si>
  <si>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</si>
  <si>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</si>
  <si>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</si>
  <si>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</si>
  <si>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</si>
  <si>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</si>
  <si>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</si>
  <si>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</si>
  <si>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</si>
  <si>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</si>
  <si>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</si>
  <si>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</si>
  <si>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</si>
  <si>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</si>
  <si>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</si>
  <si>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</si>
  <si>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</si>
  <si>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</si>
  <si>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</si>
  <si>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</si>
  <si>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</si>
  <si>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</si>
  <si>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</si>
  <si>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</si>
  <si>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</si>
  <si>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</si>
  <si>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</si>
  <si>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</si>
  <si>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</si>
  <si>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</si>
  <si>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</si>
  <si>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</si>
  <si>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</si>
  <si>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</si>
  <si>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</si>
  <si>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</si>
  <si>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</si>
  <si>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</si>
  <si>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</si>
  <si>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</si>
  <si>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</si>
  <si>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</si>
  <si>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</si>
  <si>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</si>
  <si>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</si>
  <si>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</si>
  <si>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</si>
  <si>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</si>
  <si>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</si>
  <si>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</si>
  <si>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</si>
  <si>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</si>
  <si>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</si>
  <si>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</si>
  <si>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</si>
  <si>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</si>
  <si>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</si>
  <si>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</si>
  <si>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</si>
  <si>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</si>
  <si>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</si>
  <si>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</si>
  <si>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</si>
  <si>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</si>
  <si>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</si>
  <si>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</si>
  <si>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</si>
  <si>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</si>
  <si>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</si>
  <si>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</si>
  <si>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</si>
  <si>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</si>
  <si>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</si>
  <si>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</si>
  <si>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</si>
  <si>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</si>
  <si>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</si>
  <si>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</si>
  <si>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</si>
  <si>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</si>
  <si>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</si>
  <si>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</si>
  <si>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</si>
  <si>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</si>
  <si>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</si>
  <si>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</si>
  <si>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</si>
  <si>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</si>
  <si>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</si>
  <si>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</si>
  <si>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</si>
  <si>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</si>
  <si>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</si>
  <si>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</si>
  <si>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</si>
  <si>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</si>
  <si>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</si>
  <si>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</si>
  <si>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</si>
  <si>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</si>
  <si>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</si>
  <si>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</si>
  <si>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</si>
  <si>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</si>
  <si>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</si>
  <si>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</si>
  <si>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</si>
  <si>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</si>
  <si>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</si>
  <si>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</si>
  <si>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</si>
  <si>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</si>
  <si>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</si>
  <si>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</si>
  <si>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</si>
  <si>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</si>
  <si>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</si>
  <si>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</si>
  <si>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</si>
  <si>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</si>
  <si>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</si>
  <si>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</si>
  <si>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</si>
  <si>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</si>
  <si>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</si>
  <si>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</si>
  <si>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</si>
  <si>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</si>
  <si>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</si>
  <si>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</si>
  <si>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</si>
  <si>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</si>
  <si>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</si>
  <si>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</si>
  <si>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</si>
  <si>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</si>
  <si>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</si>
  <si>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</si>
  <si>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</si>
  <si>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</si>
  <si>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</si>
  <si>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</si>
  <si>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</si>
  <si>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</si>
  <si>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</si>
  <si>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</si>
  <si>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</si>
  <si>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</si>
  <si>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</si>
  <si>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</si>
  <si>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</si>
  <si>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</si>
  <si>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</si>
  <si>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</si>
  <si>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</si>
  <si>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</si>
  <si>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</si>
  <si>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</si>
  <si>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</si>
  <si>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</si>
  <si>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</si>
  <si>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</si>
  <si>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</si>
  <si>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</si>
  <si>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</si>
  <si>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</si>
  <si>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</si>
  <si>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</si>
  <si>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</si>
  <si>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</si>
  <si>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</si>
  <si>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</si>
  <si>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</si>
  <si>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</si>
  <si>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</si>
  <si>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</si>
  <si>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</si>
  <si>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</si>
  <si>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</si>
  <si>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</si>
  <si>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</si>
  <si>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</si>
  <si>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</si>
  <si>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</si>
  <si>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</si>
  <si>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</si>
  <si>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</si>
  <si>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</si>
  <si>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</si>
  <si>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</si>
  <si>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</si>
  <si>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</si>
  <si>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</si>
  <si>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</si>
  <si>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</si>
  <si>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</si>
  <si>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</si>
  <si>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</si>
  <si>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</si>
  <si>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</si>
  <si>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</si>
  <si>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</si>
  <si>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</si>
  <si>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</si>
  <si>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</si>
  <si>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</si>
  <si>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</si>
  <si>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</si>
  <si>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</si>
  <si>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</si>
  <si>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</si>
  <si>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</si>
  <si>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</si>
  <si>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</si>
  <si>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</si>
  <si>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</si>
  <si>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</si>
  <si>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</si>
  <si>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</si>
  <si>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</si>
  <si>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</si>
  <si>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</si>
  <si>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</si>
  <si>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</si>
  <si>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</si>
  <si>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</si>
  <si>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</si>
  <si>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</si>
  <si>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</si>
  <si>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</si>
  <si>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</si>
  <si>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</si>
  <si>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</si>
  <si>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</si>
  <si>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</si>
  <si>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</si>
  <si>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</si>
  <si>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</si>
  <si>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</si>
  <si>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</si>
  <si>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</si>
  <si>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</si>
  <si>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</si>
  <si>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</si>
  <si>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</si>
  <si>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</si>
  <si>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</si>
  <si>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</si>
  <si>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</si>
  <si>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</si>
  <si>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</si>
  <si>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</si>
  <si>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</si>
  <si>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</si>
  <si>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</si>
  <si>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</si>
  <si>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</si>
  <si>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</si>
  <si>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</si>
  <si>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</si>
  <si>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</si>
  <si>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</si>
  <si>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</si>
  <si>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</si>
  <si>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</si>
  <si>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</si>
  <si>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</si>
  <si>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</si>
  <si>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</si>
  <si>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</si>
  <si>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</si>
  <si>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</si>
  <si>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</si>
  <si>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</si>
  <si>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</si>
  <si>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</si>
  <si>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</si>
  <si>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</si>
  <si>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</si>
  <si>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</si>
  <si>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</si>
  <si>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</si>
  <si>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</si>
  <si>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</si>
  <si>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</si>
  <si>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</si>
  <si>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</si>
  <si>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</si>
  <si>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</si>
  <si>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</si>
  <si>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</si>
  <si>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</si>
  <si>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</si>
  <si>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</si>
  <si>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</si>
  <si>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</si>
  <si>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</si>
  <si>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</si>
  <si>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</si>
  <si>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</si>
  <si>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</si>
  <si>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</si>
  <si>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</si>
  <si>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</si>
  <si>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</si>
  <si>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</si>
  <si>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</si>
  <si>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</si>
  <si>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</si>
  <si>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</si>
  <si>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</si>
  <si>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</si>
  <si>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</si>
  <si>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</si>
  <si>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</si>
  <si>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</si>
  <si>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</si>
  <si>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</si>
  <si>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</si>
  <si>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</si>
  <si>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</si>
  <si>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</si>
  <si>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</si>
  <si>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</si>
  <si>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</si>
  <si>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</si>
  <si>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</si>
  <si>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</si>
  <si>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</si>
  <si>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</si>
  <si>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</si>
  <si>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</si>
  <si>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</si>
  <si>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</si>
  <si>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</si>
  <si>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</si>
  <si>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</si>
  <si>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</si>
  <si>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</si>
  <si>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</si>
  <si>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</si>
  <si>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</si>
  <si>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</si>
  <si>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</si>
  <si>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</si>
  <si>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</si>
  <si>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</si>
  <si>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</si>
  <si>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</si>
  <si>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</si>
  <si>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</si>
  <si>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</si>
  <si>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</si>
  <si>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</si>
  <si>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</si>
  <si>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</si>
  <si>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</si>
  <si>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</si>
  <si>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</si>
  <si>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</si>
  <si>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</si>
  <si>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</si>
  <si>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</si>
  <si>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</si>
  <si>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</si>
  <si>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</si>
  <si>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</si>
  <si>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</si>
  <si>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</si>
  <si>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</si>
  <si>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</si>
  <si>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</si>
  <si>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</si>
  <si>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</si>
  <si>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</si>
  <si>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</si>
  <si>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</si>
  <si>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</si>
  <si>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</si>
  <si>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</si>
  <si>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</si>
  <si>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</si>
  <si>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</si>
  <si>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</si>
  <si>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</si>
  <si>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</si>
  <si>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</si>
  <si>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</si>
  <si>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</si>
  <si>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</si>
  <si>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</si>
  <si>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</si>
  <si>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</si>
  <si>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</si>
  <si>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</si>
  <si>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</si>
  <si>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</si>
  <si>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</si>
  <si>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</si>
  <si>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</si>
  <si>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</si>
  <si>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</si>
  <si>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</si>
  <si>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</si>
  <si>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</si>
  <si>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</si>
  <si>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</si>
  <si>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</si>
  <si>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</si>
  <si>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</si>
  <si>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</si>
  <si>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</si>
  <si>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</si>
  <si>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</si>
  <si>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</si>
  <si>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</si>
  <si>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</si>
  <si>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</si>
  <si>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</si>
  <si>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</si>
  <si>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</si>
  <si>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</si>
  <si>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</si>
  <si>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</si>
  <si>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</si>
  <si>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</si>
  <si>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</si>
  <si>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</si>
  <si>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</si>
  <si>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</si>
  <si>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</si>
  <si>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</si>
  <si>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</si>
  <si>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</si>
  <si>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</si>
  <si>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</si>
  <si>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</si>
  <si>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</si>
  <si>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</si>
  <si>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</si>
  <si>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</si>
  <si>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</si>
  <si>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</si>
  <si>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</si>
  <si>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</si>
  <si>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</si>
  <si>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</si>
  <si>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</si>
  <si>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</si>
  <si>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</si>
  <si>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</si>
  <si>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</si>
  <si>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</si>
  <si>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</si>
  <si>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</si>
  <si>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</si>
  <si>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</si>
  <si>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</si>
  <si>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</si>
  <si>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</si>
  <si>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</si>
  <si>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</si>
  <si>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</si>
  <si>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</si>
  <si>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</si>
  <si>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</si>
  <si>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</si>
  <si>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</si>
  <si>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</si>
  <si>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</si>
  <si>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</si>
  <si>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</si>
  <si>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</si>
  <si>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</si>
  <si>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</si>
  <si>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</si>
  <si>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</si>
  <si>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</si>
  <si>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</si>
  <si>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</si>
  <si>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</si>
  <si>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</si>
  <si>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</si>
  <si>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</si>
  <si>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</si>
  <si>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</si>
  <si>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</si>
  <si>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</si>
  <si>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</si>
  <si>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</si>
  <si>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</si>
  <si>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</si>
  <si>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</si>
  <si>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</si>
  <si>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</si>
  <si>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</si>
  <si>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</si>
  <si>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</si>
  <si>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</si>
  <si>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</si>
  <si>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</si>
  <si>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</si>
  <si>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</si>
  <si>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</si>
  <si>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</si>
  <si>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</si>
  <si>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</si>
  <si>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</si>
  <si>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</si>
  <si>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</si>
  <si>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</si>
  <si>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</si>
  <si>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</si>
  <si>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</si>
  <si>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</si>
  <si>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</si>
  <si>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</si>
  <si>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</si>
  <si>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</si>
  <si>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</si>
  <si>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</si>
  <si>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</si>
  <si>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</si>
  <si>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</si>
  <si>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</si>
  <si>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</si>
  <si>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</si>
  <si>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</si>
  <si>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</si>
  <si>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</si>
  <si>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</si>
  <si>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</si>
  <si>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</si>
  <si>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</si>
  <si>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</si>
  <si>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</si>
  <si>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</si>
  <si>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</si>
  <si>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</si>
  <si>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</si>
  <si>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</si>
  <si>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</si>
  <si>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</si>
  <si>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</si>
  <si>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</si>
  <si>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</si>
  <si>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</si>
  <si>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</si>
  <si>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</si>
  <si>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</si>
  <si>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</si>
  <si>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</si>
  <si>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</si>
  <si>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</si>
  <si>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</si>
  <si>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</si>
  <si>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</si>
  <si>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</si>
  <si>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</si>
  <si>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</si>
  <si>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</si>
  <si>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</si>
  <si>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</si>
  <si>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</si>
  <si>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</si>
  <si>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</si>
  <si>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</si>
  <si>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</si>
  <si>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</si>
  <si>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</si>
  <si>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</si>
  <si>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</si>
  <si>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</si>
  <si>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</si>
  <si>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</si>
  <si>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</si>
  <si>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</si>
  <si>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</si>
  <si>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</si>
  <si>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</si>
  <si>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</si>
  <si>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</si>
  <si>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</si>
  <si>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</si>
  <si>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</si>
  <si>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</si>
  <si>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</si>
  <si>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</si>
  <si>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</si>
  <si>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</si>
  <si>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</si>
  <si>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</si>
  <si>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</si>
  <si>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</si>
  <si>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</si>
  <si>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</si>
  <si>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</si>
  <si>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</si>
  <si>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</si>
  <si>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</si>
  <si>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</si>
  <si>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</si>
  <si>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</si>
  <si>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</si>
  <si>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</si>
  <si>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</si>
  <si>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</si>
  <si>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</si>
  <si>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</si>
  <si>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</si>
  <si>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</si>
  <si>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</si>
  <si>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</si>
  <si>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</si>
  <si>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</si>
  <si>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</si>
  <si>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</si>
  <si>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</si>
  <si>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</si>
  <si>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</si>
  <si>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</si>
  <si>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</si>
  <si>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</si>
  <si>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</si>
  <si>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</si>
  <si>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</si>
  <si>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</si>
  <si>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</si>
  <si>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</si>
  <si>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</si>
  <si>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</si>
  <si>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</si>
  <si>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</si>
  <si>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</si>
  <si>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</si>
  <si>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</si>
  <si>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</si>
  <si>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</si>
  <si>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</si>
  <si>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</si>
  <si>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</si>
  <si>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</si>
  <si>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</si>
  <si>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</si>
  <si>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</si>
  <si>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</si>
  <si>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</si>
  <si>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</si>
  <si>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</si>
  <si>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</si>
  <si>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</si>
  <si>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</si>
  <si>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</si>
  <si>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</si>
  <si>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</si>
  <si>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</si>
  <si>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</si>
  <si>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</si>
  <si>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</si>
  <si>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</si>
  <si>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</si>
  <si>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</si>
  <si>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</si>
  <si>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</si>
  <si>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</si>
  <si>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</si>
  <si>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</si>
  <si>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</si>
  <si>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</si>
  <si>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</si>
  <si>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</si>
  <si>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</si>
  <si>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</si>
  <si>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</si>
  <si>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</si>
  <si>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</si>
  <si>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</si>
  <si>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</si>
  <si>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</si>
  <si>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</si>
  <si>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</si>
  <si>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</si>
  <si>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</si>
  <si>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</si>
  <si>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</si>
  <si>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</si>
  <si>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</si>
  <si>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</si>
  <si>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</si>
  <si>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</si>
  <si>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</si>
  <si>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</si>
  <si>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</si>
  <si>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</si>
  <si>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</si>
  <si>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</si>
  <si>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</si>
  <si>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</si>
  <si>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</si>
  <si>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</si>
  <si>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</si>
  <si>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</si>
  <si>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</si>
  <si>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</si>
  <si>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</si>
  <si>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</si>
  <si>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</si>
  <si>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</si>
  <si>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</si>
  <si>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</si>
  <si>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</si>
  <si>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</si>
  <si>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</si>
  <si>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</si>
  <si>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</si>
  <si>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</si>
  <si>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</si>
  <si>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</si>
  <si>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</si>
  <si>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</si>
  <si>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</si>
  <si>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</si>
  <si>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</si>
  <si>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</si>
  <si>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</si>
  <si>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</si>
  <si>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</si>
  <si>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</si>
  <si>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</si>
  <si>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</si>
  <si>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</si>
  <si>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</si>
  <si>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</si>
  <si>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</si>
  <si>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</si>
  <si>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</si>
  <si>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</si>
  <si>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</si>
  <si>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</si>
  <si>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</si>
  <si>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</si>
  <si>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</si>
  <si>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</si>
  <si>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</si>
  <si>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</si>
  <si>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</si>
  <si>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</si>
  <si>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</si>
  <si>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</si>
  <si>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</si>
  <si>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</si>
  <si>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</si>
  <si>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</si>
  <si>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</si>
  <si>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</si>
  <si>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</si>
  <si>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</si>
  <si>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</si>
  <si>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</si>
  <si>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</si>
  <si>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</si>
  <si>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</si>
  <si>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</si>
  <si>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</si>
  <si>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</si>
  <si>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</si>
  <si>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</si>
  <si>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</si>
  <si>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</si>
  <si>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</si>
  <si>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</si>
  <si>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</si>
  <si>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</si>
  <si>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</si>
  <si>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</si>
  <si>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</si>
  <si>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</si>
  <si>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</si>
  <si>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</si>
  <si>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</si>
  <si>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</si>
  <si>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</si>
  <si>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</si>
  <si>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</si>
  <si>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</si>
  <si>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</si>
  <si>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</si>
  <si>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</si>
  <si>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</si>
  <si>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</si>
  <si>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</si>
  <si>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</si>
  <si>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</si>
  <si>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</si>
  <si>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</si>
  <si>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</si>
  <si>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</si>
  <si>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</si>
  <si>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</si>
  <si>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</si>
  <si>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</si>
  <si>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</si>
  <si>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</si>
  <si>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</si>
  <si>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</si>
  <si>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</si>
  <si>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</si>
  <si>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</si>
  <si>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</si>
  <si>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</si>
  <si>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</si>
  <si>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</si>
  <si>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</si>
  <si>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</si>
  <si>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</si>
  <si>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</si>
  <si>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</si>
  <si>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</si>
  <si>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</si>
  <si>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</si>
  <si>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</si>
  <si>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</si>
  <si>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</si>
  <si>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</si>
  <si>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</si>
  <si>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</si>
  <si>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</si>
  <si>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</si>
  <si>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</si>
  <si>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</si>
  <si>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</si>
  <si>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</si>
  <si>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</si>
  <si>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</si>
  <si>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</si>
  <si>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</si>
  <si>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</si>
  <si>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</si>
  <si>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</si>
  <si>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</si>
  <si>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</si>
  <si>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</si>
  <si>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</si>
  <si>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</si>
  <si>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</si>
  <si>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</si>
  <si>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</si>
  <si>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</si>
  <si>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</si>
  <si>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</si>
  <si>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</si>
  <si>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</si>
  <si>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</si>
  <si>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</si>
  <si>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</si>
  <si>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</si>
  <si>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</si>
  <si>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</si>
  <si>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</si>
  <si>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</si>
  <si>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</si>
  <si>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</si>
  <si>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</si>
  <si>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</si>
  <si>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</si>
  <si>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</si>
  <si>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</si>
  <si>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</si>
  <si>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</si>
  <si>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</si>
  <si>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</si>
  <si>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</si>
  <si>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</si>
  <si>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</si>
  <si>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</si>
  <si>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</si>
  <si>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</si>
  <si>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</si>
  <si>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</si>
  <si>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</si>
  <si>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</si>
  <si>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</si>
  <si>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</si>
  <si>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</si>
  <si>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</si>
  <si>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</si>
  <si>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</si>
  <si>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</si>
  <si>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</si>
  <si>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</si>
  <si>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</si>
  <si>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</si>
  <si>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</si>
  <si>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</si>
  <si>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</si>
  <si>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</si>
  <si>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</si>
  <si>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</si>
  <si>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</si>
  <si>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</si>
  <si>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</si>
  <si>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</si>
  <si>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</si>
  <si>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</si>
  <si>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</si>
  <si>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</si>
  <si>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</si>
  <si>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</si>
  <si>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</si>
  <si>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</si>
  <si>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</si>
  <si>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</si>
  <si>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</si>
  <si>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</si>
  <si>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</si>
  <si>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</si>
  <si>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</si>
  <si>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</si>
  <si>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</si>
  <si>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</si>
  <si>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</si>
  <si>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</si>
  <si>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</si>
  <si>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</si>
  <si>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</si>
  <si>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</si>
  <si>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</si>
  <si>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</si>
  <si>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</si>
  <si>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</si>
  <si>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</si>
  <si>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</si>
  <si>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</si>
  <si>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</si>
  <si>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</si>
  <si>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</si>
  <si>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</si>
  <si>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</si>
  <si>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</si>
  <si>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</si>
  <si>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</si>
  <si>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</si>
  <si>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</si>
  <si>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</si>
  <si>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</si>
  <si>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</si>
  <si>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</si>
  <si>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</si>
  <si>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</si>
  <si>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</si>
  <si>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</si>
  <si>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</si>
  <si>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</si>
  <si>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</si>
  <si>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</si>
  <si>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</si>
  <si>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</si>
  <si>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</si>
  <si>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</si>
  <si>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</si>
  <si>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</si>
  <si>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</si>
  <si>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</si>
  <si>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</si>
  <si>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</si>
  <si>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</si>
  <si>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</si>
  <si>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</si>
  <si>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</si>
  <si>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</si>
  <si>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</si>
  <si>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</si>
  <si>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</si>
  <si>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</si>
  <si>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</si>
  <si>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</si>
  <si>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</si>
  <si>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</si>
  <si>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</si>
  <si>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</si>
  <si>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</si>
  <si>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</si>
  <si>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</si>
  <si>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</si>
  <si>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</si>
  <si>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</si>
  <si>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</si>
  <si>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</si>
  <si>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</si>
  <si>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</si>
  <si>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</si>
  <si>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</si>
  <si>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</si>
  <si>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</si>
  <si>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</si>
  <si>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</si>
  <si>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</si>
  <si>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</si>
  <si>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</si>
  <si>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</si>
  <si>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</si>
  <si>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</si>
  <si>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</si>
  <si>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</si>
  <si>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</si>
  <si>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</si>
  <si>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</si>
  <si>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</si>
  <si>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</si>
  <si>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</si>
  <si>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</si>
  <si>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</si>
  <si>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</si>
  <si>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</si>
  <si>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</si>
  <si>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</si>
  <si>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</si>
  <si>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</si>
  <si>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</si>
  <si>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</si>
  <si>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</si>
  <si>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</si>
  <si>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</si>
  <si>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</si>
  <si>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</si>
  <si>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</si>
  <si>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</si>
  <si>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</si>
  <si>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</si>
  <si>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</si>
  <si>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</si>
  <si>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</si>
  <si>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</si>
  <si>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</si>
  <si>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</si>
  <si>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</si>
  <si>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</si>
  <si>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</si>
  <si>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</si>
  <si>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</si>
  <si>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</si>
  <si>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</si>
  <si>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</si>
  <si>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</si>
  <si>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</si>
  <si>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</si>
  <si>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</si>
  <si>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</si>
  <si>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</si>
  <si>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</si>
  <si>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</si>
  <si>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</si>
  <si>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</si>
  <si>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</si>
  <si>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</si>
  <si>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</si>
  <si>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</si>
  <si>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</si>
  <si>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</si>
  <si>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</si>
  <si>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</si>
  <si>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</si>
  <si>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</si>
  <si>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</si>
  <si>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</si>
  <si>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</si>
  <si>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</si>
  <si>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</si>
  <si>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</si>
  <si>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</si>
  <si>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</si>
  <si>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</si>
  <si>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</si>
  <si>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</si>
  <si>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</si>
  <si>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</si>
  <si>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</si>
  <si>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</si>
  <si>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</si>
  <si>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</si>
  <si>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</si>
  <si>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</si>
  <si>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</si>
  <si>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</si>
  <si>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</si>
  <si>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</si>
  <si>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</si>
  <si>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</si>
  <si>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</si>
  <si>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</si>
  <si>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</si>
  <si>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</si>
  <si>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</si>
  <si>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</si>
  <si>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</si>
  <si>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</si>
  <si>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</si>
  <si>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</si>
  <si>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</si>
  <si>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</si>
  <si>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</si>
  <si>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</si>
  <si>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</si>
  <si>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</si>
  <si>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</si>
  <si>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</si>
  <si>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</si>
  <si>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</si>
  <si>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</si>
  <si>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</si>
  <si>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</si>
  <si>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</si>
  <si>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</si>
  <si>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</si>
  <si>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</si>
  <si>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</si>
  <si>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</si>
  <si>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</si>
  <si>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</si>
  <si>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</si>
  <si>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</si>
  <si>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</si>
  <si>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</si>
  <si>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</si>
  <si>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</si>
  <si>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</si>
  <si>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</si>
  <si>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</si>
  <si>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</si>
  <si>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</si>
  <si>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</si>
  <si>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</si>
  <si>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</si>
  <si>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</si>
  <si>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</si>
  <si>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</si>
  <si>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</si>
  <si>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</si>
  <si>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</si>
  <si>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</si>
  <si>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</si>
  <si>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</si>
  <si>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</si>
  <si>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</si>
  <si>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</si>
  <si>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</si>
  <si>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</si>
  <si>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</si>
  <si>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</si>
  <si>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</si>
  <si>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</si>
  <si>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</si>
  <si>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</si>
  <si>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</si>
  <si>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</si>
  <si>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</si>
  <si>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</si>
  <si>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</si>
  <si>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</si>
  <si>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</si>
  <si>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</si>
  <si>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</si>
  <si>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</si>
  <si>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</si>
  <si>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</si>
  <si>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</si>
  <si>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</si>
  <si>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</si>
  <si>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</si>
  <si>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</si>
  <si>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</si>
  <si>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</si>
  <si>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</si>
  <si>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</si>
  <si>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</si>
  <si>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</si>
  <si>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</si>
  <si>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</si>
  <si>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</si>
  <si>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</si>
  <si>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</si>
  <si>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</si>
  <si>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</si>
  <si>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</si>
  <si>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</si>
  <si>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</si>
  <si>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</si>
  <si>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</si>
  <si>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</si>
  <si>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</si>
  <si>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</si>
  <si>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</si>
  <si>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</si>
  <si>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</si>
  <si>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</si>
  <si>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</si>
  <si>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</si>
  <si>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</si>
  <si>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</si>
  <si>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</si>
  <si>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</si>
  <si>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</si>
  <si>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</si>
  <si>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</si>
  <si>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</si>
  <si>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</si>
  <si>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</si>
  <si>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</si>
  <si>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</si>
  <si>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</si>
  <si>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</si>
  <si>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</si>
  <si>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</si>
  <si>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</si>
  <si>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</si>
  <si>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</si>
  <si>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</si>
  <si>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</si>
  <si>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</si>
  <si>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</si>
  <si>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</si>
  <si>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</si>
  <si>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</si>
  <si>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</si>
  <si>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</si>
  <si>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</si>
  <si>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</si>
  <si>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</si>
  <si>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</si>
  <si>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</si>
  <si>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</si>
  <si>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</si>
  <si>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</si>
  <si>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</si>
  <si>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</si>
  <si>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</si>
  <si>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</si>
  <si>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</si>
  <si>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</si>
  <si>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</si>
  <si>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</si>
  <si>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</si>
  <si>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</si>
  <si>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</si>
  <si>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</si>
  <si>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</si>
  <si>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</si>
  <si>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</si>
  <si>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</si>
  <si>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</si>
  <si>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</si>
  <si>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</si>
  <si>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</si>
  <si>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</si>
  <si>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</si>
  <si>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</si>
  <si>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</si>
  <si>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</si>
  <si>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</si>
  <si>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</si>
  <si>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</si>
  <si>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</si>
  <si>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</si>
  <si>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</si>
  <si>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</si>
  <si>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</si>
  <si>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</si>
  <si>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</si>
  <si>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</si>
  <si>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</si>
  <si>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</si>
  <si>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</si>
  <si>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</si>
  <si>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</si>
  <si>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</si>
  <si>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</si>
  <si>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</si>
  <si>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</si>
  <si>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</si>
  <si>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</si>
  <si>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</si>
  <si>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</si>
  <si>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</si>
  <si>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</si>
  <si>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</si>
  <si>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</si>
  <si>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</si>
  <si>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</si>
  <si>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</si>
  <si>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</si>
  <si>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</si>
  <si>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</si>
  <si>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</si>
  <si>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</si>
  <si>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</si>
  <si>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</si>
  <si>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</si>
  <si>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</si>
  <si>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</si>
  <si>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</si>
  <si>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</si>
  <si>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</si>
  <si>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</si>
  <si>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</si>
  <si>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</si>
  <si>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</si>
  <si>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</si>
  <si>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</si>
  <si>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</si>
  <si>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</si>
  <si>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</si>
  <si>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</si>
  <si>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</si>
  <si>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</si>
  <si>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</si>
  <si>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</si>
  <si>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</si>
  <si>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</si>
  <si>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</si>
  <si>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</si>
  <si>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</si>
  <si>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</si>
  <si>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</si>
  <si>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</si>
  <si>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</si>
  <si>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</si>
  <si>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</si>
  <si>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</si>
  <si>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</si>
  <si>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</si>
  <si>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</si>
  <si>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</si>
  <si>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</si>
  <si>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</si>
  <si>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</si>
  <si>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</si>
  <si>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</si>
  <si>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</si>
  <si>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</si>
  <si>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</si>
  <si>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</si>
  <si>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</si>
  <si>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</si>
  <si>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</si>
  <si>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</si>
  <si>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</si>
  <si>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</si>
  <si>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</si>
  <si>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</si>
  <si>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</si>
  <si>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</si>
  <si>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</si>
  <si>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</si>
  <si>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</si>
  <si>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</si>
  <si>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</si>
  <si>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</si>
  <si>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</si>
  <si>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</si>
  <si>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</si>
  <si>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</si>
  <si>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</si>
  <si>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</si>
  <si>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</si>
  <si>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</si>
  <si>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</si>
  <si>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</si>
  <si>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</si>
  <si>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</si>
  <si>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</si>
  <si>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</si>
  <si>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</si>
  <si>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</si>
  <si>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</si>
  <si>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</si>
  <si>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</si>
  <si>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</si>
  <si>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</si>
  <si>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</si>
  <si>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</si>
  <si>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</si>
  <si>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</si>
  <si>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</si>
  <si>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</si>
  <si>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</si>
  <si>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</si>
  <si>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</si>
  <si>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</si>
  <si>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</si>
  <si>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</si>
  <si>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</si>
  <si>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</si>
  <si>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</si>
  <si>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</si>
  <si>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</si>
  <si>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</si>
  <si>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</si>
  <si>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</si>
  <si>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</si>
  <si>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</si>
  <si>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</si>
  <si>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</si>
  <si>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</si>
  <si>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</si>
  <si>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</si>
  <si>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</si>
  <si>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</si>
  <si>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</si>
  <si>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</si>
  <si>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</si>
  <si>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</si>
  <si>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</si>
  <si>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</si>
  <si>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</si>
  <si>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</si>
  <si>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</si>
  <si>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</si>
  <si>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</si>
  <si>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</si>
  <si>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</si>
  <si>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</si>
  <si>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</si>
  <si>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</si>
  <si>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</si>
  <si>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</si>
  <si>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</si>
  <si>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</si>
  <si>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</si>
  <si>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</si>
  <si>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</si>
  <si>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</si>
  <si>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</si>
  <si>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</si>
  <si>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</si>
  <si>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</si>
  <si>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</si>
  <si>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</si>
  <si>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</si>
  <si>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</si>
  <si>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</si>
  <si>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</si>
  <si>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</si>
  <si>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</si>
  <si>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</si>
  <si>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</si>
  <si>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</si>
  <si>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</si>
  <si>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</si>
  <si>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</si>
  <si>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</si>
  <si>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</si>
  <si>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</si>
  <si>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</si>
  <si>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</si>
  <si>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</si>
  <si>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</si>
  <si>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</si>
  <si>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</si>
  <si>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</si>
  <si>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</si>
  <si>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</si>
  <si>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</si>
  <si>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</si>
  <si>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</si>
  <si>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</si>
  <si>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</si>
  <si>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</si>
  <si>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</si>
  <si>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</si>
  <si>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</si>
  <si>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</si>
  <si>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</si>
  <si>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</si>
  <si>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</si>
  <si>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</si>
  <si>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</si>
  <si>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</si>
  <si>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</si>
  <si>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</si>
  <si>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</si>
  <si>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</si>
  <si>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</si>
  <si>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</si>
  <si>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</si>
  <si>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</si>
  <si>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</si>
  <si>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</si>
  <si>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</si>
  <si>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</si>
  <si>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</si>
  <si>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</si>
  <si>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</si>
  <si>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</si>
  <si>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</si>
  <si>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</si>
  <si>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</si>
  <si>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</si>
  <si>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</si>
  <si>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</si>
  <si>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</si>
  <si>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</si>
  <si>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</si>
  <si>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</si>
  <si>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</si>
  <si>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</si>
  <si>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</si>
  <si>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</si>
  <si>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</si>
  <si>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</si>
  <si>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</si>
  <si>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</si>
  <si>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</si>
  <si>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</si>
  <si>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</si>
  <si>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</si>
  <si>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</si>
  <si>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</si>
  <si>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</si>
  <si>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</si>
  <si>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</si>
  <si>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</si>
  <si>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</si>
  <si>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</si>
  <si>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</si>
  <si>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</si>
  <si>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</si>
  <si>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</si>
  <si>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</si>
  <si>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</si>
  <si>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</si>
  <si>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</si>
  <si>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</si>
  <si>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</si>
  <si>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</si>
  <si>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</si>
  <si>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</si>
  <si>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</si>
  <si>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</si>
  <si>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</si>
  <si>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</si>
  <si>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</si>
  <si>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</si>
  <si>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</si>
  <si>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</si>
  <si>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</si>
  <si>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</si>
  <si>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</si>
  <si>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</si>
  <si>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</si>
  <si>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</si>
  <si>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</si>
  <si>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</si>
  <si>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</si>
  <si>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</si>
  <si>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</si>
  <si>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</si>
  <si>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</si>
  <si>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</si>
  <si>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</si>
  <si>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</si>
  <si>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</si>
  <si>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</si>
  <si>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</si>
  <si>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</si>
  <si>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</si>
  <si>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</si>
  <si>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</si>
  <si>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</si>
  <si>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</si>
  <si>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</si>
  <si>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</si>
  <si>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</si>
  <si>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</si>
  <si>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</si>
  <si>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</si>
  <si>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</si>
  <si>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</si>
  <si>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</si>
  <si>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</si>
  <si>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</si>
  <si>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</si>
  <si>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</si>
  <si>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</si>
  <si>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</si>
  <si>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</si>
  <si>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</si>
  <si>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</si>
  <si>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</si>
  <si>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</si>
  <si>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</si>
  <si>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</si>
  <si>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</si>
  <si>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</si>
  <si>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</si>
  <si>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</si>
  <si>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</si>
  <si>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</si>
  <si>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</si>
  <si>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</si>
  <si>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</si>
  <si>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</si>
  <si>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</si>
  <si>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</si>
  <si>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</si>
  <si>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</si>
  <si>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</si>
  <si>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</si>
  <si>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</si>
  <si>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</si>
  <si>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</si>
  <si>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</si>
  <si>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</si>
  <si>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</si>
  <si>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</si>
  <si>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</si>
  <si>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</si>
  <si>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</si>
  <si>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</si>
  <si>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</si>
  <si>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</si>
  <si>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</si>
  <si>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</si>
  <si>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</si>
  <si>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</si>
  <si>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</si>
  <si>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</si>
  <si>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</si>
  <si>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</si>
  <si>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</si>
  <si>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</si>
  <si>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</si>
  <si>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</si>
  <si>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</si>
  <si>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</si>
  <si>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</si>
  <si>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</si>
  <si>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</si>
  <si>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</si>
  <si>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</si>
  <si>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</si>
  <si>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</si>
  <si>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</si>
  <si>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</si>
  <si>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</si>
  <si>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</si>
  <si>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</si>
  <si>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</si>
  <si>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</si>
  <si>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</si>
  <si>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</si>
  <si>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</si>
  <si>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</si>
  <si>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</si>
  <si>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</si>
  <si>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</si>
  <si>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</si>
  <si>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</si>
  <si>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</si>
  <si>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</si>
  <si>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</si>
  <si>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</si>
  <si>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</si>
  <si>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</si>
  <si>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</si>
  <si>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</si>
  <si>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</si>
  <si>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</si>
  <si>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</si>
  <si>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</si>
  <si>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</si>
  <si>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</si>
  <si>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</si>
  <si>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</si>
  <si>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</si>
  <si>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</si>
  <si>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</si>
  <si>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</si>
  <si>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</si>
  <si>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</si>
  <si>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</si>
  <si>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</si>
  <si>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</si>
  <si>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</si>
  <si>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</si>
  <si>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</si>
  <si>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</si>
  <si>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</si>
  <si>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</si>
  <si>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</si>
  <si>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</si>
  <si>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</si>
  <si>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</si>
  <si>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</si>
  <si>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</si>
  <si>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</si>
  <si>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</si>
  <si>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</si>
  <si>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</si>
  <si>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</si>
  <si>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</si>
  <si>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</si>
  <si>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</si>
  <si>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</si>
  <si>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</si>
  <si>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</si>
  <si>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</si>
  <si>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</si>
  <si>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</si>
  <si>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</si>
  <si>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</si>
  <si>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</si>
  <si>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</si>
  <si>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</si>
  <si>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</si>
  <si>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</si>
  <si>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</si>
  <si>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</si>
  <si>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</si>
  <si>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</si>
  <si>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</si>
  <si>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</si>
  <si>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</si>
  <si>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</si>
  <si>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</si>
  <si>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</si>
  <si>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</si>
  <si>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</si>
  <si>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</si>
  <si>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</si>
  <si>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</si>
  <si>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</si>
  <si>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</si>
  <si>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</si>
  <si>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</si>
  <si>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</si>
  <si>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</si>
  <si>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</si>
  <si>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</si>
  <si>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</si>
  <si>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</si>
  <si>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</si>
  <si>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</si>
  <si>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</si>
  <si>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</si>
  <si>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</si>
  <si>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</si>
  <si>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</si>
  <si>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</si>
  <si>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</si>
  <si>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</si>
  <si>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</si>
  <si>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</si>
  <si>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</si>
  <si>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</si>
  <si>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</si>
  <si>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</si>
  <si>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</si>
  <si>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</si>
  <si>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</si>
  <si>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</si>
  <si>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</si>
  <si>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</si>
  <si>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</si>
  <si>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</si>
  <si>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</si>
  <si>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</si>
  <si>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</si>
  <si>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</si>
  <si>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</si>
  <si>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</si>
  <si>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</si>
  <si>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</si>
  <si>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</si>
  <si>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</si>
  <si>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</si>
  <si>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</si>
  <si>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</si>
  <si>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</si>
  <si>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</si>
  <si>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</si>
  <si>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</si>
  <si>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</si>
  <si>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</si>
  <si>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</si>
  <si>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</si>
  <si>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</si>
  <si>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</si>
  <si>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</si>
  <si>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</si>
  <si>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</si>
  <si>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</si>
  <si>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</si>
  <si>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</si>
  <si>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</si>
  <si>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</si>
  <si>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</si>
  <si>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</si>
  <si>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</si>
  <si>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</si>
  <si>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</si>
  <si>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</si>
  <si>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</si>
  <si>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</si>
  <si>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</si>
  <si>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</si>
  <si>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</si>
  <si>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</si>
  <si>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</si>
  <si>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</si>
  <si>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</si>
  <si>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</si>
  <si>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</si>
  <si>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</si>
  <si>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</si>
  <si>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</si>
  <si>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</si>
  <si>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</si>
  <si>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</si>
  <si>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</si>
  <si>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</si>
  <si>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</si>
  <si>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</si>
  <si>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</si>
  <si>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</si>
  <si>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</si>
  <si>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</si>
  <si>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</si>
  <si>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</si>
  <si>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</si>
  <si>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</si>
  <si>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</si>
  <si>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</si>
  <si>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</si>
  <si>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</si>
  <si>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</si>
  <si>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</si>
  <si>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</si>
  <si>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</si>
  <si>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</si>
  <si>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</si>
  <si>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</si>
  <si>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</si>
  <si>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</si>
  <si>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</si>
  <si>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</si>
  <si>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</si>
  <si>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</si>
  <si>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</si>
  <si>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</si>
  <si>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</si>
  <si>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</si>
  <si>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</si>
  <si>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</si>
  <si>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</si>
  <si>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</si>
  <si>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</si>
  <si>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</si>
  <si>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</si>
  <si>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</si>
  <si>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</si>
  <si>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</si>
  <si>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</si>
  <si>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</si>
  <si>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</si>
  <si>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</si>
  <si>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</si>
  <si>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</si>
  <si>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</si>
  <si>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</si>
  <si>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</si>
  <si>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</si>
  <si>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</si>
  <si>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</si>
  <si>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</si>
  <si>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</si>
  <si>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</si>
  <si>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</si>
  <si>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</si>
  <si>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</si>
  <si>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</si>
  <si>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</si>
  <si>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</si>
  <si>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</si>
  <si>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</si>
  <si>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</si>
  <si>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</si>
  <si>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</si>
  <si>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</si>
  <si>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</si>
  <si>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</si>
  <si>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</si>
  <si>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</si>
  <si>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</si>
  <si>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</si>
  <si>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</si>
  <si>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</si>
  <si>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</si>
  <si>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</si>
  <si>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</si>
  <si>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</si>
  <si>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</si>
  <si>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</si>
  <si>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</si>
  <si>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</si>
  <si>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</si>
  <si>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</si>
  <si>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</si>
  <si>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</si>
  <si>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</si>
  <si>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</si>
  <si>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</si>
  <si>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</si>
  <si>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</si>
  <si>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</si>
  <si>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</si>
  <si>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</si>
  <si>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</si>
  <si>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</si>
  <si>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</si>
  <si>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</si>
  <si>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</si>
  <si>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</si>
  <si>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</si>
  <si>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</si>
  <si>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</si>
  <si>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</si>
  <si>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</si>
  <si>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</si>
  <si>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</si>
  <si>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</si>
  <si>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</si>
  <si>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</si>
  <si>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</si>
  <si>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</si>
  <si>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</si>
  <si>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</si>
  <si>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</si>
  <si>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</si>
  <si>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</si>
  <si>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</si>
  <si>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</si>
  <si>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</si>
  <si>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</si>
  <si>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</si>
  <si>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</si>
  <si>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</si>
  <si>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</si>
  <si>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</si>
  <si>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</si>
  <si>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</si>
  <si>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</si>
  <si>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</si>
  <si>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</si>
  <si>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</si>
  <si>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</si>
  <si>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</si>
  <si>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</si>
  <si>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</si>
  <si>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</si>
  <si>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</si>
  <si>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</si>
  <si>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</si>
  <si>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</si>
  <si>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</si>
  <si>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</si>
  <si>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</si>
  <si>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</si>
  <si>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</si>
  <si>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</si>
  <si>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</si>
  <si>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</si>
  <si>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</si>
  <si>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</si>
  <si>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</si>
  <si>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</si>
  <si>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</si>
  <si>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</si>
  <si>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</si>
  <si>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</si>
  <si>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</si>
  <si>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</si>
  <si>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</si>
  <si>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</si>
  <si>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</si>
  <si>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</si>
  <si>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</si>
  <si>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</si>
  <si>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</si>
  <si>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</si>
  <si>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</si>
  <si>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</si>
  <si>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</si>
  <si>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</si>
  <si>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</si>
  <si>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</si>
  <si>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</si>
  <si>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</si>
  <si>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</si>
  <si>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</si>
  <si>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</si>
  <si>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</si>
  <si>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</si>
  <si>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</si>
  <si>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</si>
  <si>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</si>
  <si>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</si>
  <si>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</si>
  <si>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</si>
  <si>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</si>
  <si>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</si>
  <si>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</si>
  <si>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</si>
  <si>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</si>
  <si>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</si>
  <si>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</si>
  <si>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</si>
  <si>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</si>
  <si>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</si>
  <si>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</si>
  <si>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</si>
  <si>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</si>
  <si>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</si>
  <si>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</si>
  <si>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</si>
  <si>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</si>
  <si>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</si>
  <si>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</si>
  <si>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</si>
  <si>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</si>
  <si>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</si>
  <si>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</si>
  <si>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</si>
  <si>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</si>
  <si>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</si>
  <si>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</si>
  <si>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</si>
  <si>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</si>
  <si>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</si>
  <si>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</si>
  <si>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</si>
  <si>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</si>
  <si>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</si>
  <si>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</si>
  <si>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</si>
  <si>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</si>
  <si>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</si>
  <si>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</si>
  <si>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</si>
  <si>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</si>
  <si>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</si>
  <si>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</si>
  <si>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</si>
  <si>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</si>
  <si>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</si>
  <si>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</si>
  <si>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</si>
  <si>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</si>
  <si>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</si>
  <si>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</si>
  <si>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</si>
  <si>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</si>
  <si>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</si>
  <si>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</si>
  <si>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</si>
  <si>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</si>
  <si>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</si>
  <si>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</si>
  <si>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</si>
  <si>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</si>
  <si>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</si>
  <si>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</si>
  <si>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</si>
  <si>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</si>
  <si>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</si>
  <si>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</si>
  <si>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</si>
  <si>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</si>
  <si>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</si>
  <si>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</si>
  <si>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</si>
  <si>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</si>
  <si>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</si>
  <si>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</si>
  <si>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</si>
  <si>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</si>
  <si>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</si>
  <si>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</si>
  <si>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</si>
  <si>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</si>
  <si>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</si>
  <si>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</si>
  <si>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</si>
  <si>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</si>
  <si>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</si>
  <si>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</si>
  <si>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</si>
  <si>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</si>
  <si>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</si>
  <si>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</si>
  <si>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</si>
  <si>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</si>
  <si>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</si>
  <si>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</si>
  <si>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</si>
  <si>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</si>
  <si>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</si>
  <si>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</si>
  <si>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</si>
  <si>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</si>
  <si>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</si>
  <si>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</si>
  <si>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</si>
  <si>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</si>
  <si>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</si>
  <si>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</si>
  <si>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</si>
  <si>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</si>
  <si>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</si>
  <si>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</si>
  <si>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</si>
  <si>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</si>
  <si>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</si>
  <si>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</si>
  <si>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</si>
  <si>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</si>
  <si>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</si>
  <si>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</si>
  <si>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</si>
  <si>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</si>
  <si>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</si>
  <si>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</si>
  <si>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</si>
  <si>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</si>
  <si>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</si>
  <si>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</si>
  <si>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</si>
  <si>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</si>
  <si>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</si>
  <si>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</si>
  <si>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</si>
  <si>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</si>
  <si>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</si>
  <si>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</si>
  <si>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</si>
  <si>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</si>
  <si>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</si>
  <si>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</si>
  <si>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</si>
  <si>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</si>
  <si>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</si>
  <si>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</si>
  <si>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</si>
  <si>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</si>
  <si>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</si>
  <si>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</si>
  <si>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</si>
  <si>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</si>
  <si>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</si>
  <si>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</si>
  <si>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</si>
  <si>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</si>
  <si>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</si>
  <si>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</si>
  <si>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</si>
  <si>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</si>
  <si>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</si>
  <si>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</si>
  <si>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</si>
  <si>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</si>
  <si>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</si>
  <si>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</si>
  <si>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</si>
  <si>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</si>
  <si>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</si>
  <si>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</si>
  <si>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</si>
  <si>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</si>
  <si>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</si>
  <si>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</si>
  <si>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</si>
  <si>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</si>
  <si>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</si>
  <si>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</si>
  <si>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</si>
  <si>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</si>
  <si>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</si>
  <si>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</si>
  <si>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</si>
  <si>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</si>
  <si>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</si>
  <si>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</si>
  <si>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</si>
  <si>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</si>
  <si>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</si>
  <si>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</si>
  <si>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</si>
  <si>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</si>
  <si>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</si>
  <si>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</si>
  <si>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</si>
  <si>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</si>
  <si>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</si>
  <si>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</si>
  <si>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</si>
  <si>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</si>
  <si>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</si>
  <si>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</si>
  <si>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</si>
  <si>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</si>
  <si>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</si>
  <si>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</si>
  <si>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</si>
  <si>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</si>
  <si>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</si>
  <si>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</si>
  <si>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</si>
  <si>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</si>
  <si>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</si>
  <si>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</si>
  <si>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</si>
  <si>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</si>
  <si>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</si>
  <si>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</si>
  <si>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</si>
  <si>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</si>
  <si>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</si>
  <si>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</si>
  <si>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</si>
  <si>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</si>
  <si>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</si>
  <si>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</si>
  <si>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</si>
  <si>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</si>
  <si>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</si>
  <si>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</si>
  <si>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</si>
  <si>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</si>
  <si>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</si>
  <si>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</si>
  <si>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</si>
  <si>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</si>
  <si>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</si>
  <si>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</si>
  <si>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</si>
  <si>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</si>
  <si>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</si>
  <si>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</si>
  <si>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</si>
  <si>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</si>
  <si>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</si>
  <si>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</si>
  <si>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</si>
  <si>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</si>
  <si>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</si>
  <si>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</si>
  <si>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</si>
  <si>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</si>
  <si>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</si>
  <si>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</si>
  <si>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</si>
  <si>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</si>
  <si>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</si>
  <si>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</si>
  <si>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</si>
  <si>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</si>
  <si>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</si>
  <si>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</si>
  <si>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</si>
  <si>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</si>
  <si>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</si>
  <si>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</si>
  <si>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</si>
  <si>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</si>
  <si>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</si>
  <si>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</si>
  <si>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</si>
  <si>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</si>
  <si>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</si>
  <si>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</si>
  <si>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</si>
  <si>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</si>
  <si>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</si>
  <si>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</si>
  <si>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</si>
  <si>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</si>
  <si>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</si>
  <si>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</si>
  <si>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</si>
  <si>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</si>
  <si>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</si>
  <si>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</si>
  <si>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</si>
  <si>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</si>
  <si>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</si>
  <si>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</si>
  <si>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</si>
  <si>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</si>
  <si>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</si>
  <si>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</si>
  <si>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</si>
  <si>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</si>
  <si>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</si>
  <si>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</si>
  <si>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</si>
  <si>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</si>
  <si>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</si>
  <si>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</si>
  <si>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</si>
  <si>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</si>
  <si>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</si>
  <si>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</si>
  <si>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</si>
  <si>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</si>
  <si>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</si>
  <si>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</si>
  <si>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</si>
  <si>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</si>
  <si>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</si>
  <si>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</si>
  <si>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</si>
  <si>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</si>
  <si>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</si>
  <si>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</si>
  <si>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</si>
  <si>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</si>
  <si>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</si>
  <si>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</si>
  <si>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</si>
  <si>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</si>
  <si>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</si>
  <si>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</si>
  <si>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</si>
  <si>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</si>
  <si>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</si>
  <si>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</si>
  <si>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</si>
  <si>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</si>
  <si>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</si>
  <si>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</si>
  <si>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</si>
  <si>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</si>
  <si>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</si>
  <si>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</si>
  <si>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</si>
  <si>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</si>
  <si>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</si>
  <si>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</si>
  <si>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</si>
  <si>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</si>
  <si>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</si>
  <si>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</si>
  <si>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</si>
  <si>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</si>
  <si>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</si>
  <si>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</si>
  <si>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</si>
  <si>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</si>
  <si>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</si>
  <si>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</si>
  <si>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</si>
  <si>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</si>
  <si>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</si>
  <si>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</si>
  <si>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</si>
  <si>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</si>
  <si>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</si>
  <si>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</si>
  <si>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</si>
  <si>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</si>
  <si>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</si>
  <si>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</si>
  <si>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</si>
  <si>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</si>
  <si>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</si>
  <si>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</si>
  <si>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</si>
  <si>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</si>
  <si>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</si>
  <si>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</si>
  <si>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</si>
  <si>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</si>
  <si>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</si>
  <si>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</si>
  <si>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</si>
  <si>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</si>
  <si>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</si>
  <si>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</si>
  <si>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</si>
  <si>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</si>
  <si>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</si>
  <si>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</si>
  <si>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</si>
  <si>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</si>
  <si>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</si>
  <si>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</si>
  <si>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</si>
  <si>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</si>
  <si>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</si>
  <si>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</si>
  <si>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</si>
  <si>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</si>
  <si>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</si>
  <si>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</si>
  <si>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</si>
  <si>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</si>
  <si>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</si>
  <si>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</si>
  <si>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</si>
  <si>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</si>
  <si>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</si>
  <si>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</si>
  <si>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</si>
  <si>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</si>
  <si>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</si>
  <si>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</si>
  <si>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</si>
  <si>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</si>
  <si>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</si>
  <si>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</si>
  <si>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</si>
  <si>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</si>
  <si>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</si>
  <si>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</si>
  <si>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</si>
  <si>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</si>
  <si>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</si>
  <si>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</si>
  <si>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</si>
  <si>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</si>
  <si>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</si>
  <si>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</si>
  <si>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</si>
  <si>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</si>
  <si>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</si>
  <si>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</si>
  <si>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</si>
  <si>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</si>
  <si>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</si>
  <si>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</si>
  <si>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</si>
  <si>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</si>
  <si>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</si>
  <si>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</si>
  <si>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</si>
  <si>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</si>
  <si>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</si>
  <si>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</si>
  <si>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</si>
  <si>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</si>
  <si>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</si>
  <si>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</si>
  <si>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</si>
  <si>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</si>
  <si>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</si>
  <si>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</si>
  <si>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</si>
  <si>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</si>
  <si>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</si>
  <si>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</si>
  <si>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</si>
  <si>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</si>
  <si>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</si>
  <si>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</si>
  <si>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</si>
  <si>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</si>
  <si>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</si>
  <si>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</si>
  <si>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</si>
  <si>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</si>
  <si>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</si>
  <si>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</si>
  <si>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</si>
  <si>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</si>
  <si>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</si>
  <si>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</si>
  <si>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</si>
  <si>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</si>
  <si>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</si>
  <si>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</si>
  <si>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</si>
  <si>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</si>
  <si>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</si>
  <si>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</si>
  <si>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</si>
  <si>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</si>
  <si>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</si>
  <si>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</si>
  <si>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</si>
  <si>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</si>
  <si>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</si>
  <si>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</si>
  <si>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</si>
  <si>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</si>
  <si>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</si>
  <si>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</si>
  <si>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</si>
  <si>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</si>
  <si>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</si>
  <si>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</si>
  <si>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</si>
  <si>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</si>
  <si>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</si>
  <si>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</si>
  <si>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</si>
  <si>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</si>
  <si>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</si>
  <si>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</si>
  <si>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</si>
  <si>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</si>
  <si>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</si>
  <si>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</si>
  <si>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</si>
  <si>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</si>
  <si>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</si>
  <si>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</si>
  <si>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</si>
  <si>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</si>
  <si>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</si>
  <si>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</si>
  <si>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</si>
  <si>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</si>
  <si>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</si>
  <si>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</si>
  <si>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</si>
  <si>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</si>
  <si>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</si>
  <si>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</si>
  <si>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</si>
  <si>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</si>
  <si>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</si>
  <si>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</si>
  <si>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</si>
  <si>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</si>
  <si>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</si>
  <si>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</si>
  <si>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</si>
  <si>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</si>
  <si>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</si>
  <si>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</si>
  <si>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</si>
  <si>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</si>
  <si>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</si>
  <si>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</si>
  <si>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</si>
  <si>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</si>
  <si>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</si>
  <si>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</si>
  <si>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</si>
  <si>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</si>
  <si>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</si>
  <si>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</si>
  <si>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</si>
  <si>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</si>
  <si>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</si>
  <si>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</si>
  <si>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</si>
  <si>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</si>
  <si>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</si>
  <si>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</si>
  <si>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</si>
  <si>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</si>
  <si>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</si>
  <si>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</si>
  <si>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</si>
  <si>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</si>
  <si>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</si>
  <si>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</si>
  <si>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</si>
  <si>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</si>
  <si>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</si>
  <si>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</si>
  <si>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</si>
  <si>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</si>
  <si>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</si>
  <si>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</si>
  <si>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</si>
  <si>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</si>
  <si>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</si>
  <si>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</si>
  <si>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</si>
  <si>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</si>
  <si>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</si>
  <si>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</si>
  <si>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</si>
  <si>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</si>
  <si>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</si>
  <si>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</si>
  <si>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</si>
  <si>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</si>
  <si>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</si>
  <si>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</si>
  <si>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</si>
  <si>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</si>
  <si>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</si>
  <si>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</si>
  <si>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</si>
  <si>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</si>
  <si>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</si>
  <si>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</si>
  <si>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</si>
  <si>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</si>
  <si>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</si>
  <si>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</si>
  <si>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</si>
  <si>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</si>
  <si>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</si>
  <si>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</si>
  <si>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</si>
  <si>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</si>
  <si>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</si>
  <si>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</si>
  <si>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</si>
  <si>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</si>
  <si>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</si>
  <si>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</si>
  <si>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</si>
  <si>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</si>
  <si>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</si>
  <si>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</si>
  <si>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</si>
  <si>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</si>
  <si>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</si>
  <si>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</si>
  <si>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</si>
  <si>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</si>
  <si>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</si>
  <si>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</si>
  <si>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</si>
  <si>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</si>
  <si>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</si>
  <si>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</si>
  <si>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</si>
  <si>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</si>
  <si>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</si>
  <si>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</si>
  <si>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</si>
  <si>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</si>
  <si>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</si>
  <si>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</si>
  <si>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</si>
  <si>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</si>
  <si>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</si>
  <si>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</si>
  <si>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</si>
  <si>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</si>
  <si>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</si>
  <si>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</si>
  <si>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</si>
  <si>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</si>
  <si>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</si>
  <si>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</si>
  <si>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</si>
  <si>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</si>
  <si>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</si>
  <si>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</si>
  <si>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</si>
  <si>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</si>
  <si>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</si>
  <si>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</si>
  <si>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</si>
  <si>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</si>
  <si>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</si>
  <si>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</si>
  <si>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</si>
  <si>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</si>
  <si>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</si>
  <si>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</si>
  <si>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</si>
  <si>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</si>
  <si>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</si>
  <si>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</si>
  <si>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</si>
  <si>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</si>
  <si>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</si>
  <si>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</si>
  <si>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</si>
  <si>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</si>
  <si>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</si>
  <si>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</si>
  <si>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</si>
  <si>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</si>
  <si>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</si>
  <si>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</si>
  <si>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</si>
  <si>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</si>
  <si>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</si>
  <si>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</si>
  <si>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</si>
  <si>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</si>
  <si>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</si>
  <si>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</si>
  <si>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</si>
  <si>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</si>
  <si>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</si>
  <si>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</si>
  <si>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</si>
  <si>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</si>
  <si>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</si>
  <si>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</si>
  <si>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</si>
  <si>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</si>
  <si>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</si>
  <si>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</si>
  <si>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</si>
  <si>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</si>
  <si>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</si>
  <si>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</si>
  <si>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</si>
  <si>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</si>
  <si>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</si>
  <si>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</si>
  <si>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</si>
  <si>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</si>
  <si>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</si>
  <si>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</si>
  <si>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</si>
  <si>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</si>
  <si>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</si>
  <si>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</si>
  <si>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</si>
  <si>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</si>
  <si>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</si>
  <si>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</si>
  <si>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</si>
  <si>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</si>
  <si>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</si>
  <si>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</si>
  <si>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</si>
  <si>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</si>
  <si>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</si>
  <si>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</si>
  <si>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</si>
  <si>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</si>
  <si>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</si>
  <si>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</si>
  <si>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</si>
  <si>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</si>
  <si>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</si>
  <si>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</si>
  <si>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</si>
  <si>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</si>
  <si>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</si>
  <si>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</si>
  <si>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</si>
  <si>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</si>
  <si>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</si>
  <si>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</si>
  <si>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</si>
  <si>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</si>
  <si>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</si>
  <si>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</si>
  <si>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</si>
  <si>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</si>
  <si>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</si>
  <si>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</si>
  <si>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</si>
  <si>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</si>
  <si>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</si>
  <si>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</si>
  <si>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</si>
  <si>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</si>
  <si>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</si>
  <si>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</si>
  <si>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</si>
  <si>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</si>
  <si>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</si>
  <si>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</si>
  <si>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</si>
  <si>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</si>
  <si>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</si>
  <si>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</si>
  <si>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</si>
  <si>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</si>
  <si>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</si>
  <si>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</si>
  <si>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</si>
  <si>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</si>
  <si>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</si>
  <si>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</si>
  <si>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</si>
  <si>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</si>
  <si>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</si>
  <si>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</si>
  <si>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</si>
  <si>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</si>
  <si>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</si>
  <si>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</si>
  <si>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</si>
  <si>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</si>
  <si>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</si>
  <si>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</si>
  <si>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</si>
  <si>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</si>
  <si>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</si>
  <si>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</si>
  <si>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</si>
  <si>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</si>
  <si>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</si>
  <si>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</si>
  <si>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</si>
  <si>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</si>
  <si>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</si>
  <si>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</si>
  <si>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</si>
  <si>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</si>
  <si>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</si>
  <si>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</si>
  <si>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</si>
  <si>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</si>
  <si>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</si>
  <si>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</si>
  <si>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</si>
  <si>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</si>
  <si>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</si>
  <si>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</si>
  <si>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</si>
  <si>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</si>
  <si>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</si>
  <si>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</si>
  <si>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</si>
  <si>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</si>
  <si>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</si>
  <si>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</si>
  <si>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</si>
  <si>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</si>
  <si>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</si>
  <si>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</si>
  <si>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</si>
  <si>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</si>
  <si>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</si>
  <si>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</si>
  <si>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</si>
  <si>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</si>
  <si>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</si>
  <si>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</si>
  <si>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</si>
  <si>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</si>
  <si>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</si>
  <si>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</si>
  <si>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</si>
  <si>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</si>
  <si>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</si>
  <si>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</si>
  <si>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</si>
  <si>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</si>
  <si>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</si>
  <si>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</si>
  <si>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</si>
  <si>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</si>
  <si>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</si>
  <si>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</si>
  <si>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</si>
  <si>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</si>
  <si>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</si>
  <si>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</si>
  <si>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</si>
  <si>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</si>
  <si>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</si>
  <si>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</si>
  <si>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</si>
  <si>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</si>
  <si>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</si>
  <si>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</si>
  <si>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</si>
  <si>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</si>
  <si>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</si>
  <si>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</si>
  <si>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</si>
  <si>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</si>
  <si>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</si>
  <si>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</si>
  <si>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</si>
  <si>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</si>
  <si>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</si>
  <si>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</si>
  <si>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</si>
  <si>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</si>
  <si>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</si>
  <si>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</si>
  <si>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</si>
  <si>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</si>
  <si>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</si>
  <si>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</si>
  <si>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</si>
  <si>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</si>
  <si>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</si>
  <si>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</si>
  <si>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</si>
  <si>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</si>
  <si>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</si>
  <si>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</si>
  <si>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</si>
  <si>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</si>
  <si>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</si>
  <si>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</si>
  <si>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</si>
  <si>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</si>
  <si>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</si>
  <si>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</si>
  <si>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</si>
  <si>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</si>
  <si>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</si>
  <si>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</si>
  <si>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</si>
  <si>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</si>
  <si>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</si>
  <si>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</si>
  <si>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</si>
  <si>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</si>
  <si>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</si>
  <si>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</si>
  <si>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</si>
  <si>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</si>
  <si>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</si>
  <si>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</si>
  <si>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</si>
  <si>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</si>
  <si>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</si>
  <si>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</si>
  <si>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</si>
  <si>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</si>
  <si>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</si>
  <si>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</si>
  <si>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</si>
  <si>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</si>
  <si>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</si>
  <si>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</si>
  <si>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</si>
  <si>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</si>
  <si>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</si>
  <si>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</si>
  <si>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</si>
  <si>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</si>
  <si>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</si>
  <si>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</si>
  <si>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</si>
  <si>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</si>
  <si>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</si>
  <si>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</si>
  <si>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</si>
  <si>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</si>
  <si>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</si>
  <si>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</si>
  <si>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</si>
  <si>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</si>
  <si>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</si>
  <si>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</si>
  <si>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</si>
  <si>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</si>
  <si>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</si>
  <si>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</si>
  <si>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</si>
  <si>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</si>
  <si>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</si>
  <si>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</si>
  <si>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</si>
  <si>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</si>
  <si>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</si>
  <si>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</si>
  <si>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</si>
  <si>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</si>
  <si>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</si>
  <si>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</si>
  <si>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</si>
  <si>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</si>
  <si>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</si>
  <si>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</si>
  <si>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</si>
  <si>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</si>
  <si>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</si>
  <si>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</si>
  <si>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</si>
  <si>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</si>
  <si>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</si>
  <si>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</si>
  <si>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</si>
  <si>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</si>
  <si>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</si>
  <si>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</si>
  <si>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</si>
  <si>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</si>
  <si>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</si>
  <si>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</si>
  <si>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</si>
  <si>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</si>
  <si>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</si>
  <si>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</si>
  <si>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</si>
  <si>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</si>
  <si>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</si>
  <si>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</si>
  <si>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</si>
  <si>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</si>
  <si>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</si>
  <si>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</si>
  <si>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</si>
  <si>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</si>
  <si>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</si>
  <si>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</si>
  <si>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</si>
  <si>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</si>
  <si>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</si>
  <si>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</si>
  <si>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</si>
  <si>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</si>
  <si>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</si>
  <si>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</si>
  <si>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</si>
  <si>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</si>
  <si>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</si>
  <si>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</si>
  <si>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</si>
  <si>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</si>
  <si>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</si>
  <si>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</si>
  <si>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</si>
  <si>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</si>
  <si>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</si>
  <si>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</si>
  <si>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</si>
  <si>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</si>
  <si>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</si>
  <si>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</si>
  <si>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</si>
  <si>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</si>
  <si>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</si>
  <si>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</si>
  <si>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</si>
  <si>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</si>
  <si>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</si>
  <si>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</si>
  <si>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</si>
  <si>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</si>
  <si>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</si>
  <si>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</si>
  <si>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</si>
  <si>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</si>
  <si>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</si>
  <si>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</si>
  <si>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</si>
  <si>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</si>
  <si>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</si>
  <si>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</si>
  <si>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</si>
  <si>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</si>
  <si>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</si>
  <si>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</si>
  <si>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</si>
  <si>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</si>
  <si>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</si>
  <si>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</si>
  <si>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</si>
  <si>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</si>
  <si>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</si>
  <si>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</si>
  <si>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</si>
  <si>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</si>
  <si>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</si>
  <si>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</si>
  <si>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</si>
  <si>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</si>
  <si>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</si>
  <si>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</si>
  <si>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</si>
  <si>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</si>
  <si>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</si>
  <si>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</si>
  <si>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</si>
  <si>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</si>
  <si>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</si>
  <si>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</si>
  <si>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</si>
  <si>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</si>
  <si>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</si>
  <si>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</si>
  <si>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</si>
  <si>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</si>
  <si>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</si>
  <si>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</si>
  <si>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</si>
  <si>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</si>
  <si>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</si>
  <si>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</si>
  <si>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</si>
  <si>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</si>
  <si>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</si>
  <si>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</si>
  <si>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</si>
  <si>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</si>
  <si>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</si>
  <si>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</si>
  <si>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</si>
  <si>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</si>
  <si>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</si>
  <si>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</si>
  <si>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</si>
  <si>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</si>
  <si>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</si>
  <si>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</si>
  <si>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</si>
  <si>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</si>
  <si>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</si>
  <si>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</si>
  <si>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</si>
  <si>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</si>
  <si>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</si>
  <si>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</si>
  <si>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</si>
  <si>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</si>
  <si>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</si>
  <si>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</si>
  <si>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</si>
  <si>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</si>
  <si>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</si>
  <si>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</si>
  <si>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</si>
  <si>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</si>
  <si>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</si>
  <si>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</si>
  <si>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</si>
  <si>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</si>
  <si>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</si>
  <si>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</si>
  <si>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</si>
  <si>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</si>
  <si>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</si>
  <si>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</si>
  <si>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</si>
  <si>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</si>
  <si>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</si>
  <si>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</si>
  <si>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</si>
  <si>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</si>
  <si>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</si>
  <si>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</si>
  <si>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</si>
  <si>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</si>
  <si>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</si>
  <si>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</si>
  <si>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</si>
  <si>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</si>
  <si>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</si>
  <si>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</si>
  <si>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</si>
  <si>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</si>
  <si>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</si>
  <si>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</si>
  <si>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</si>
  <si>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</si>
  <si>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</si>
  <si>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</si>
  <si>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</si>
  <si>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</si>
  <si>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</si>
  <si>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</si>
  <si>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</si>
  <si>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</si>
  <si>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</si>
  <si>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</si>
  <si>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</si>
  <si>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</si>
  <si>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</si>
  <si>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</si>
  <si>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</si>
  <si>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</si>
  <si>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</si>
  <si>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</si>
  <si>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</si>
  <si>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</si>
  <si>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</si>
  <si>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</si>
  <si>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</si>
  <si>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</si>
  <si>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</si>
  <si>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</si>
  <si>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</si>
  <si>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</si>
  <si>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</si>
  <si>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</si>
  <si>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</si>
  <si>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</si>
  <si>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</si>
  <si>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</si>
  <si>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</si>
  <si>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</si>
  <si>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</si>
  <si>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</si>
  <si>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</si>
  <si>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</si>
  <si>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</si>
  <si>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</si>
  <si>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</si>
  <si>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</si>
  <si>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</si>
  <si>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</si>
  <si>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</si>
  <si>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</si>
  <si>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</si>
  <si>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</si>
  <si>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</si>
  <si>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</si>
  <si>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</si>
  <si>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</si>
  <si>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</si>
  <si>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</si>
  <si>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</si>
  <si>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</si>
  <si>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</si>
  <si>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</si>
  <si>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</si>
  <si>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</si>
  <si>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</si>
  <si>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</si>
  <si>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</si>
  <si>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</si>
  <si>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</si>
  <si>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</si>
  <si>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</si>
  <si>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</si>
  <si>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</si>
  <si>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</si>
  <si>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</si>
  <si>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</si>
  <si>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</si>
  <si>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</si>
  <si>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</si>
  <si>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</si>
  <si>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</si>
  <si>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</si>
  <si>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</si>
  <si>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</si>
  <si>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</si>
  <si>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</si>
  <si>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</si>
  <si>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</si>
  <si>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</si>
  <si>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</si>
  <si>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</si>
  <si>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</si>
  <si>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</si>
  <si>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</si>
  <si>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</si>
  <si>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</si>
  <si>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</si>
  <si>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</si>
  <si>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</si>
  <si>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</si>
  <si>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</si>
  <si>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</si>
  <si>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</si>
  <si>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</si>
  <si>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</si>
  <si>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</si>
  <si>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</si>
  <si>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</si>
  <si>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</si>
  <si>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</si>
  <si>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</si>
  <si>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</si>
  <si>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</si>
  <si>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</si>
  <si>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</si>
  <si>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</si>
  <si>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</si>
  <si>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</si>
  <si>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</si>
  <si>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</si>
  <si>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</si>
  <si>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</si>
  <si>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</si>
  <si>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</si>
  <si>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</si>
  <si>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</si>
  <si>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</si>
  <si>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</si>
  <si>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</si>
  <si>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</si>
  <si>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</si>
  <si>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</si>
  <si>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</si>
  <si>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</si>
  <si>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</si>
  <si>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</si>
  <si>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</si>
  <si>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</si>
  <si>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</si>
  <si>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</si>
  <si>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</si>
  <si>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</si>
  <si>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</si>
  <si>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</si>
  <si>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</si>
  <si>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</si>
  <si>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</si>
  <si>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</si>
  <si>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</si>
  <si>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</si>
  <si>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</si>
  <si>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</si>
  <si>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</si>
  <si>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</si>
  <si>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</si>
  <si>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</si>
  <si>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</si>
  <si>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</si>
  <si>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</si>
  <si>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</si>
  <si>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</si>
  <si>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</si>
  <si>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</si>
  <si>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</si>
  <si>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</si>
  <si>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</si>
  <si>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</si>
  <si>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</si>
  <si>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</si>
  <si>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</si>
  <si>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</si>
  <si>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</si>
  <si>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</si>
  <si>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</si>
  <si>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</si>
  <si>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</si>
  <si>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</si>
  <si>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</si>
  <si>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</si>
  <si>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</si>
  <si>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</si>
  <si>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</si>
  <si>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</si>
  <si>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</si>
  <si>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</si>
  <si>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</si>
  <si>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</si>
  <si>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</si>
  <si>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</si>
  <si>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</si>
  <si>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</si>
  <si>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</si>
  <si>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</si>
  <si>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</si>
  <si>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</si>
  <si>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</si>
  <si>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</si>
  <si>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</si>
  <si>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</si>
  <si>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</si>
  <si>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</si>
  <si>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</si>
  <si>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</si>
  <si>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</si>
  <si>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</si>
  <si>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</si>
  <si>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</si>
  <si>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</si>
  <si>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</si>
  <si>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</si>
  <si>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</si>
  <si>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</si>
  <si>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</si>
  <si>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</si>
  <si>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</si>
  <si>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</si>
  <si>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</si>
  <si>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</si>
  <si>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</si>
  <si>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</si>
  <si>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</si>
  <si>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</si>
  <si>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</si>
  <si>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</si>
  <si>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</si>
  <si>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</si>
  <si>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</si>
  <si>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</si>
  <si>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</si>
  <si>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</si>
  <si>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</si>
  <si>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</si>
  <si>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</si>
  <si>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</si>
  <si>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</si>
  <si>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</si>
  <si>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</si>
  <si>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</si>
  <si>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</si>
  <si>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</si>
  <si>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</si>
  <si>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</si>
  <si>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</si>
  <si>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</si>
  <si>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</si>
  <si>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</si>
  <si>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</si>
  <si>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</si>
  <si>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</si>
  <si>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</si>
  <si>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</si>
  <si>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</si>
  <si>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</si>
  <si>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</si>
  <si>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</si>
  <si>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</si>
  <si>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</si>
  <si>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</si>
  <si>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</si>
  <si>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</si>
  <si>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</si>
  <si>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</si>
  <si>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</si>
  <si>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</si>
  <si>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</si>
  <si>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</si>
  <si>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</si>
  <si>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</si>
  <si>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</si>
  <si>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</si>
  <si>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</si>
  <si>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</si>
  <si>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</si>
  <si>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</si>
  <si>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</si>
  <si>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</si>
  <si>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</si>
  <si>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</si>
  <si>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</si>
  <si>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</si>
  <si>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</si>
  <si>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</si>
  <si>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</si>
  <si>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</si>
  <si>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</si>
  <si>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</si>
  <si>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</si>
  <si>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</si>
  <si>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</si>
  <si>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</si>
  <si>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</si>
  <si>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</si>
  <si>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</si>
  <si>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</si>
  <si>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</si>
  <si>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</si>
  <si>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</si>
  <si>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</si>
  <si>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</si>
  <si>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</si>
  <si>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</si>
  <si>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</si>
  <si>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</si>
  <si>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</si>
  <si>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</si>
  <si>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</si>
  <si>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</si>
  <si>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</si>
  <si>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</si>
  <si>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</si>
  <si>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</si>
  <si>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</si>
  <si>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</si>
  <si>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</si>
  <si>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</si>
  <si>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</si>
  <si>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</si>
  <si>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</si>
  <si>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</si>
  <si>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</si>
  <si>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</si>
  <si>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</si>
  <si>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</si>
  <si>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</si>
  <si>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</si>
  <si>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</si>
  <si>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</si>
  <si>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</si>
  <si>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</si>
  <si>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</si>
  <si>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</si>
  <si>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</si>
  <si>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</si>
  <si>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</si>
  <si>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</si>
  <si>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</si>
  <si>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</si>
  <si>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</si>
  <si>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</si>
  <si>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</si>
  <si>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</si>
  <si>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</si>
  <si>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</si>
  <si>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</si>
  <si>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</si>
  <si>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</si>
  <si>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</si>
  <si>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</si>
  <si>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</si>
  <si>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</si>
  <si>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</si>
  <si>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</si>
  <si>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</si>
  <si>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</si>
  <si>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</si>
  <si>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</si>
  <si>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</si>
  <si>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</si>
  <si>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</si>
  <si>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</si>
  <si>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</si>
  <si>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</si>
  <si>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</si>
  <si>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</si>
  <si>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</si>
  <si>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</si>
  <si>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</si>
  <si>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</si>
  <si>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</si>
  <si>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</si>
  <si>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</si>
  <si>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</si>
  <si>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</si>
  <si>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</si>
  <si>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</si>
  <si>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</si>
  <si>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</si>
  <si>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</si>
  <si>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</si>
  <si>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</si>
  <si>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</si>
  <si>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</si>
  <si>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</si>
  <si>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</si>
  <si>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</si>
  <si>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</si>
  <si>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</si>
  <si>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</si>
  <si>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</si>
  <si>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</si>
  <si>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</si>
  <si>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</si>
  <si>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</si>
  <si>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</si>
  <si>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</si>
  <si>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</si>
  <si>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</si>
  <si>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</si>
  <si>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</si>
  <si>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</si>
  <si>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</si>
  <si>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</si>
  <si>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</si>
  <si>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</si>
  <si>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</si>
  <si>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</si>
  <si>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</si>
  <si>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</si>
  <si>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</si>
  <si>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</si>
  <si>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</si>
  <si>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</si>
  <si>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</si>
  <si>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</si>
  <si>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</si>
  <si>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</si>
  <si>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</si>
  <si>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</si>
  <si>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</si>
  <si>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</si>
  <si>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</si>
  <si>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</si>
  <si>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</si>
  <si>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</si>
  <si>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</si>
  <si>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</si>
  <si>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</si>
  <si>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</si>
  <si>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</si>
  <si>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</si>
  <si>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</si>
  <si>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</si>
  <si>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</si>
  <si>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</si>
  <si>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</si>
  <si>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</si>
  <si>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</si>
  <si>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</si>
  <si>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</si>
  <si>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</si>
  <si>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</si>
  <si>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</si>
  <si>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</si>
  <si>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</si>
  <si>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</si>
  <si>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</si>
  <si>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</si>
  <si>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</si>
  <si>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</si>
  <si>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</si>
  <si>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</si>
  <si>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</si>
  <si>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</si>
  <si>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</si>
  <si>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</si>
  <si>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</si>
  <si>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</si>
  <si>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</si>
  <si>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</si>
  <si>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</si>
  <si>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</si>
  <si>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</si>
  <si>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</si>
  <si>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</si>
  <si>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</si>
  <si>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</si>
  <si>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</si>
  <si>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</si>
  <si>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</si>
  <si>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</si>
  <si>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</si>
  <si>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</si>
  <si>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</si>
  <si>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</si>
  <si>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</si>
  <si>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</si>
  <si>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</si>
  <si>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</si>
  <si>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</si>
  <si>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</si>
  <si>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</si>
  <si>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</si>
  <si>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</si>
  <si>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</si>
  <si>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</si>
  <si>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</si>
  <si>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</si>
  <si>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</si>
  <si>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</si>
  <si>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</si>
  <si>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</si>
  <si>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</si>
  <si>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</si>
  <si>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</si>
  <si>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</si>
  <si>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</si>
  <si>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</si>
  <si>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</si>
  <si>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</si>
  <si>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</si>
  <si>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</si>
  <si>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</si>
  <si>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</si>
  <si>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</si>
  <si>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</si>
  <si>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</si>
  <si>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</si>
  <si>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</si>
  <si>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</si>
  <si>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</si>
  <si>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</si>
  <si>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</si>
  <si>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</si>
  <si>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</si>
  <si>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</si>
  <si>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</si>
  <si>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</si>
  <si>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</si>
  <si>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</si>
  <si>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</si>
  <si>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</si>
  <si>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</si>
  <si>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</si>
  <si>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</si>
  <si>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</si>
  <si>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</si>
  <si>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</si>
  <si>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</si>
  <si>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</si>
  <si>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</si>
  <si>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</si>
  <si>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</si>
  <si>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</si>
  <si>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</si>
  <si>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</si>
  <si>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</si>
  <si>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</si>
  <si>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</si>
  <si>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</si>
  <si>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</si>
  <si>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</si>
  <si>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</si>
  <si>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</si>
  <si>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</si>
  <si>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</si>
  <si>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</si>
  <si>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</si>
  <si>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</si>
  <si>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</si>
  <si>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</si>
  <si>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</si>
  <si>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</si>
  <si>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</si>
  <si>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</si>
  <si>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</si>
  <si>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</si>
  <si>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</si>
  <si>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</si>
  <si>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</si>
  <si>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</si>
  <si>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</si>
  <si>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</si>
  <si>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</si>
  <si>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</si>
  <si>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</si>
  <si>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</si>
  <si>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</si>
  <si>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</si>
  <si>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</si>
  <si>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</si>
  <si>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</si>
  <si>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</si>
  <si>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</si>
  <si>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</si>
  <si>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</si>
  <si>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</si>
  <si>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</si>
  <si>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</si>
  <si>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</si>
  <si>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</si>
  <si>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</si>
  <si>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</si>
  <si>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</si>
  <si>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</si>
  <si>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</si>
  <si>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</si>
  <si>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</si>
  <si>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</si>
  <si>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</si>
  <si>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</si>
  <si>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</si>
  <si>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</si>
  <si>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</si>
  <si>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</si>
  <si>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</si>
  <si>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</si>
  <si>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</si>
  <si>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</si>
  <si>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</si>
  <si>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</si>
  <si>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</si>
  <si>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</si>
  <si>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</si>
  <si>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</si>
  <si>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</si>
  <si>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</si>
  <si>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</si>
  <si>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</si>
  <si>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</si>
  <si>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</si>
  <si>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</si>
  <si>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</si>
  <si>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</si>
  <si>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</si>
  <si>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</si>
  <si>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</si>
  <si>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</si>
  <si>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</si>
  <si>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</si>
  <si>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</si>
  <si>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</si>
  <si>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</si>
  <si>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</si>
  <si>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</si>
  <si>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</si>
  <si>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</si>
  <si>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</si>
  <si>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</si>
  <si>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</si>
  <si>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</si>
  <si>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</si>
  <si>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</si>
  <si>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</si>
  <si>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</si>
  <si>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</si>
  <si>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</si>
  <si>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</si>
  <si>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</si>
  <si>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</si>
  <si>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</si>
  <si>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</si>
  <si>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</si>
  <si>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</si>
  <si>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</si>
  <si>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</si>
  <si>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</si>
  <si>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</si>
  <si>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</si>
  <si>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</si>
  <si>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</si>
  <si>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</si>
  <si>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</si>
  <si>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</si>
  <si>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</si>
  <si>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</si>
  <si>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</si>
  <si>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</si>
  <si>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</si>
  <si>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</si>
  <si>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</si>
  <si>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</si>
  <si>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</si>
  <si>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</si>
  <si>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</si>
  <si>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</si>
  <si>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</si>
  <si>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</si>
  <si>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</si>
  <si>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</si>
  <si>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</si>
  <si>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</si>
  <si>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</si>
  <si>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</si>
  <si>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</si>
  <si>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</si>
  <si>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</si>
  <si>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</si>
  <si>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</si>
  <si>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</si>
  <si>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</si>
  <si>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</si>
  <si>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</si>
  <si>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</si>
  <si>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</si>
  <si>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</si>
  <si>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</si>
  <si>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</si>
  <si>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</si>
  <si>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</si>
  <si>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</si>
  <si>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</si>
  <si>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</si>
  <si>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</si>
  <si>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</si>
  <si>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</si>
  <si>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</si>
  <si>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</si>
  <si>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</si>
  <si>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</si>
  <si>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</si>
  <si>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</si>
  <si>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</si>
  <si>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</si>
  <si>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</si>
  <si>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</si>
  <si>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</si>
  <si>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</si>
  <si>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</si>
  <si>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</si>
  <si>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</si>
  <si>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</si>
  <si>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</si>
  <si>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</si>
  <si>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</si>
  <si>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</si>
  <si>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</si>
  <si>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</si>
  <si>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</si>
  <si>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</si>
  <si>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</si>
  <si>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</si>
  <si>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</si>
  <si>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</si>
  <si>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</si>
  <si>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</si>
  <si>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</si>
  <si>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</si>
  <si>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</si>
  <si>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</si>
  <si>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</si>
  <si>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</si>
  <si>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</si>
  <si>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</si>
  <si>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</si>
  <si>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</si>
  <si>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</si>
  <si>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</si>
  <si>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</si>
  <si>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</si>
  <si>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</si>
  <si>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</si>
  <si>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</si>
  <si>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</si>
  <si>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</si>
  <si>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</si>
  <si>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</si>
  <si>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</si>
  <si>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</si>
  <si>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</si>
  <si>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</si>
  <si>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</si>
  <si>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</si>
  <si>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</si>
  <si>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</si>
  <si>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</si>
  <si>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</si>
  <si>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</si>
  <si>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</si>
  <si>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</si>
  <si>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</si>
  <si>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</si>
  <si>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</si>
  <si>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</si>
  <si>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</si>
  <si>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</si>
  <si>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</si>
  <si>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</si>
  <si>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</si>
  <si>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</si>
  <si>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</si>
  <si>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</si>
  <si>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</si>
  <si>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</si>
  <si>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</si>
  <si>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</si>
  <si>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</si>
  <si>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</si>
  <si>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</si>
  <si>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</si>
  <si>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</si>
  <si>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</si>
  <si>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</si>
  <si>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</si>
  <si>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</si>
  <si>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</si>
  <si>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</si>
  <si>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</si>
  <si>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</si>
  <si>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</si>
  <si>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</si>
  <si>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</si>
  <si>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</si>
  <si>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</si>
  <si>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</si>
  <si>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</si>
  <si>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</si>
  <si>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</si>
  <si>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</si>
  <si>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</si>
  <si>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</si>
  <si>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</si>
  <si>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</si>
  <si>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</si>
  <si>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</si>
  <si>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</si>
  <si>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</si>
  <si>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</si>
  <si>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</si>
  <si>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</si>
  <si>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</si>
  <si>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</si>
  <si>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</si>
  <si>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</si>
  <si>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</si>
  <si>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</si>
  <si>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</si>
  <si>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</si>
  <si>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</si>
  <si>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</si>
  <si>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</si>
  <si>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</si>
  <si>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</si>
  <si>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</si>
  <si>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</si>
  <si>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</si>
  <si>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</si>
  <si>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</si>
  <si>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</si>
  <si>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</si>
  <si>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</si>
  <si>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</si>
  <si>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</si>
  <si>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</si>
  <si>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</si>
  <si>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</si>
  <si>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</si>
  <si>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</si>
  <si>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</si>
  <si>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</si>
  <si>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</si>
  <si>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</si>
  <si>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</si>
  <si>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</si>
  <si>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</si>
  <si>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</si>
  <si>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</si>
  <si>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</si>
  <si>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</si>
  <si>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</si>
  <si>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</si>
  <si>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</si>
  <si>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</si>
  <si>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</si>
  <si>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</si>
  <si>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</si>
  <si>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</si>
  <si>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</si>
  <si>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</si>
  <si>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</si>
  <si>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</si>
  <si>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</si>
  <si>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</si>
  <si>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</si>
  <si>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</si>
  <si>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</si>
  <si>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</si>
  <si>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</si>
  <si>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</si>
  <si>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</si>
  <si>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</si>
  <si>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</si>
  <si>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</si>
  <si>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</si>
  <si>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</si>
  <si>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</si>
  <si>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</si>
  <si>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</si>
  <si>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</si>
  <si>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</si>
  <si>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</si>
  <si>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</si>
  <si>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</si>
  <si>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</si>
  <si>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</si>
  <si>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</si>
  <si>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</si>
  <si>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</si>
  <si>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</si>
  <si>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</si>
  <si>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</si>
  <si>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</si>
  <si>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</si>
  <si>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</si>
  <si>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</si>
  <si>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</si>
  <si>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</si>
  <si>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</si>
  <si>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</si>
  <si>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</si>
  <si>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</si>
  <si>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</si>
  <si>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</si>
  <si>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</si>
  <si>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</si>
  <si>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</si>
  <si>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</si>
  <si>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</si>
  <si>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</si>
  <si>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</si>
  <si>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</si>
  <si>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</si>
  <si>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</si>
  <si>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</si>
  <si>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</si>
  <si>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</si>
  <si>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</si>
  <si>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</si>
  <si>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</si>
  <si>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</si>
  <si>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</si>
  <si>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</si>
  <si>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</si>
  <si>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</si>
  <si>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</si>
  <si>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</si>
  <si>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</si>
  <si>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</si>
  <si>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</si>
  <si>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</si>
  <si>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</si>
  <si>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</si>
  <si>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</si>
  <si>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</si>
  <si>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</si>
  <si>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</si>
  <si>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</si>
  <si>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</si>
  <si>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</si>
  <si>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</si>
  <si>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</si>
  <si>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</si>
  <si>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</si>
  <si>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</si>
  <si>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</si>
  <si>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</si>
  <si>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</si>
  <si>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</si>
  <si>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</si>
  <si>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</si>
  <si>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</si>
  <si>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</si>
  <si>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</si>
  <si>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</si>
  <si>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</si>
  <si>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</si>
  <si>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</si>
  <si>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</si>
  <si>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</si>
  <si>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</si>
  <si>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</si>
  <si>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</si>
  <si>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</si>
  <si>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</si>
  <si>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</si>
  <si>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</si>
  <si>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</si>
  <si>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</si>
  <si>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</si>
  <si>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</si>
  <si>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</si>
  <si>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</si>
  <si>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</si>
  <si>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</si>
  <si>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</si>
  <si>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</si>
  <si>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</si>
  <si>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</si>
  <si>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</si>
  <si>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</si>
  <si>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</si>
  <si>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</si>
  <si>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</si>
  <si>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</si>
  <si>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</si>
  <si>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</si>
  <si>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</si>
  <si>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</si>
  <si>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</si>
  <si>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</si>
  <si>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</si>
  <si>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</si>
  <si>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</si>
  <si>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</si>
  <si>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</si>
  <si>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</si>
  <si>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</si>
  <si>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</si>
  <si>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</si>
  <si>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</si>
  <si>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</si>
  <si>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</si>
  <si>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</si>
  <si>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</si>
  <si>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</si>
  <si>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</si>
  <si>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</si>
  <si>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</si>
  <si>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</si>
  <si>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</si>
  <si>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</si>
  <si>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</si>
  <si>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</si>
  <si>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</si>
  <si>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</si>
  <si>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</si>
  <si>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</si>
  <si>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</si>
  <si>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</si>
  <si>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</si>
  <si>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</si>
  <si>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</si>
  <si>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</si>
  <si>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</si>
  <si>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</si>
  <si>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</si>
  <si>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</si>
  <si>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</si>
  <si>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</si>
  <si>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</si>
  <si>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</si>
  <si>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</si>
  <si>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</si>
  <si>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</si>
  <si>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</si>
  <si>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</si>
  <si>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</si>
  <si>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</si>
  <si>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</si>
  <si>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</si>
  <si>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</si>
  <si>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</si>
  <si>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</si>
  <si>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</si>
  <si>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</si>
  <si>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</si>
  <si>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</si>
  <si>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</si>
  <si>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</si>
  <si>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</si>
  <si>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</si>
  <si>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</si>
  <si>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</si>
  <si>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</si>
  <si>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</si>
  <si>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</si>
  <si>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</si>
  <si>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</si>
  <si>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</si>
  <si>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</si>
  <si>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</si>
  <si>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</si>
  <si>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</si>
  <si>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</si>
  <si>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</si>
  <si>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</si>
  <si>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</si>
  <si>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</si>
  <si>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</si>
  <si>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</si>
  <si>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</si>
  <si>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</si>
  <si>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</si>
  <si>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</si>
  <si>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</si>
  <si>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</si>
  <si>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</si>
  <si>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</si>
  <si>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</si>
  <si>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</si>
  <si>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</si>
  <si>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</si>
  <si>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</si>
  <si>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</si>
  <si>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</si>
  <si>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</si>
  <si>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</si>
  <si>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</si>
  <si>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</si>
  <si>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</si>
  <si>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</si>
  <si>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</si>
  <si>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</si>
  <si>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</si>
  <si>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</si>
  <si>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</si>
  <si>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</si>
  <si>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</si>
  <si>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</si>
  <si>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</si>
  <si>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</si>
  <si>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</si>
  <si>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</si>
  <si>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</si>
  <si>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</si>
  <si>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</si>
  <si>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</si>
  <si>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</si>
  <si>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</si>
  <si>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</si>
  <si>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</si>
  <si>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</si>
  <si>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</si>
  <si>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</si>
  <si>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</si>
  <si>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</si>
  <si>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</si>
  <si>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</si>
  <si>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</si>
  <si>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</si>
  <si>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</si>
  <si>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</si>
  <si>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</si>
  <si>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</si>
  <si>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</si>
  <si>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</si>
  <si>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</si>
  <si>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</si>
  <si>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</si>
  <si>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</si>
  <si>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</si>
  <si>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</si>
  <si>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</si>
  <si>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</si>
  <si>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</si>
  <si>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</si>
  <si>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</si>
  <si>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</si>
  <si>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</si>
  <si>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</si>
  <si>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</si>
  <si>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</si>
  <si>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</si>
  <si>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</si>
  <si>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</si>
  <si>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</si>
  <si>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</si>
  <si>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</si>
  <si>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</si>
  <si>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</si>
  <si>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</si>
  <si>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</si>
  <si>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</si>
  <si>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</si>
  <si>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</si>
  <si>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</si>
  <si>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</si>
  <si>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</si>
  <si>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</si>
  <si>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</si>
  <si>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</si>
  <si>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</si>
  <si>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</si>
  <si>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</si>
  <si>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</si>
  <si>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</si>
  <si>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</si>
  <si>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</si>
  <si>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</si>
  <si>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</si>
  <si>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</si>
  <si>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</si>
  <si>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</si>
  <si>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</si>
  <si>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</si>
  <si>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</si>
  <si>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</si>
  <si>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</si>
  <si>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</si>
  <si>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</si>
  <si>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</si>
  <si>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</si>
  <si>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</si>
  <si>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</si>
  <si>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</si>
  <si>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</si>
  <si>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</si>
  <si>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</si>
  <si>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</si>
  <si>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</si>
  <si>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</si>
  <si>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</si>
  <si>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</si>
  <si>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</si>
  <si>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</si>
  <si>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</si>
  <si>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</si>
  <si>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</si>
  <si>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</si>
  <si>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</si>
  <si>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</si>
  <si>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</si>
  <si>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</si>
  <si>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</si>
  <si>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</si>
  <si>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</si>
  <si>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</si>
  <si>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</si>
  <si>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</si>
  <si>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</si>
  <si>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</si>
  <si>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</si>
  <si>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</si>
  <si>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</si>
  <si>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</si>
  <si>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</si>
  <si>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</si>
  <si>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</si>
  <si>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</si>
  <si>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</si>
  <si>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</si>
  <si>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</si>
  <si>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</si>
  <si>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</si>
  <si>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</si>
  <si>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</si>
  <si>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</si>
  <si>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</si>
  <si>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</si>
  <si>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</si>
  <si>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</si>
  <si>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</si>
  <si>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</si>
  <si>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</si>
  <si>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</si>
  <si>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</si>
  <si>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</si>
  <si>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</si>
  <si>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</si>
  <si>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</si>
  <si>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</si>
  <si>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</si>
  <si>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</si>
  <si>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</si>
  <si>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</si>
  <si>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</si>
  <si>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</si>
  <si>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</si>
  <si>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</si>
  <si>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</si>
  <si>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</si>
  <si>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</si>
  <si>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</si>
  <si>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</si>
  <si>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</si>
  <si>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</si>
  <si>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</si>
  <si>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</si>
  <si>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</si>
  <si>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</si>
  <si>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</si>
  <si>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</si>
  <si>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</si>
  <si>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</si>
  <si>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</si>
  <si>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</si>
  <si>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</si>
  <si>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</si>
  <si>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</si>
  <si>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</si>
  <si>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</si>
  <si>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</si>
  <si>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</si>
  <si>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</si>
  <si>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</si>
  <si>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</si>
  <si>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</si>
  <si>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</si>
  <si>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</si>
  <si>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</si>
  <si>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</si>
  <si>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</si>
  <si>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</si>
  <si>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</si>
  <si>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</si>
  <si>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</si>
  <si>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</si>
  <si>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</si>
  <si>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</si>
  <si>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</si>
  <si>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</si>
  <si>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</si>
  <si>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</si>
  <si>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</si>
  <si>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</si>
  <si>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</si>
  <si>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</si>
  <si>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</si>
  <si>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</si>
  <si>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</si>
  <si>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</si>
  <si>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</si>
  <si>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</si>
  <si>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</si>
  <si>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</si>
  <si>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</si>
  <si>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</si>
  <si>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</si>
  <si>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</si>
  <si>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</si>
  <si>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</si>
  <si>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</si>
  <si>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</si>
  <si>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</si>
  <si>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</si>
  <si>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</si>
  <si>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</si>
  <si>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</si>
  <si>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</si>
  <si>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</si>
  <si>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</si>
  <si>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</si>
  <si>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</si>
  <si>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</si>
  <si>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</si>
  <si>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</si>
  <si>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</si>
  <si>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</si>
  <si>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</si>
  <si>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</si>
  <si>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</si>
  <si>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</si>
  <si>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</si>
  <si>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</si>
  <si>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</si>
  <si>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</si>
  <si>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</si>
  <si>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</si>
  <si>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</si>
  <si>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</si>
  <si>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</si>
  <si>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</si>
  <si>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</si>
  <si>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</si>
  <si>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</si>
  <si>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</si>
  <si>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</si>
  <si>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</si>
  <si>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</si>
  <si>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</si>
  <si>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</si>
  <si>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</si>
  <si>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</si>
  <si>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</si>
  <si>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</si>
  <si>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</si>
  <si>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</si>
  <si>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</si>
  <si>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</si>
  <si>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</si>
  <si>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</si>
  <si>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</si>
  <si>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</si>
  <si>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</si>
  <si>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</si>
  <si>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</si>
  <si>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</si>
  <si>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</si>
  <si>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</si>
  <si>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</si>
  <si>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</si>
  <si>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</si>
  <si>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</si>
  <si>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</si>
  <si>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</si>
  <si>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</si>
  <si>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</si>
  <si>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</si>
  <si>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</si>
  <si>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</si>
  <si>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</si>
  <si>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</si>
  <si>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</si>
  <si>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</si>
  <si>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</si>
  <si>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</si>
  <si>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</si>
  <si>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</si>
  <si>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</si>
  <si>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</si>
  <si>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</si>
  <si>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</si>
  <si>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</si>
  <si>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</si>
  <si>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</si>
  <si>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</si>
  <si>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</si>
  <si>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</si>
  <si>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</si>
  <si>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</si>
  <si>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</si>
  <si>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</si>
  <si>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</si>
  <si>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</si>
  <si>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</si>
  <si>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</si>
  <si>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</si>
  <si>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</si>
  <si>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</si>
  <si>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</si>
  <si>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</si>
  <si>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</si>
  <si>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</si>
  <si>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</si>
  <si>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</si>
  <si>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</si>
  <si>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</si>
  <si>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</si>
  <si>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</si>
  <si>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</si>
  <si>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</si>
  <si>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</si>
  <si>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</si>
  <si>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</si>
  <si>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</si>
  <si>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</si>
  <si>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</si>
  <si>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</si>
  <si>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</si>
  <si>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</si>
  <si>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</si>
  <si>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</si>
  <si>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</si>
  <si>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</si>
  <si>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</si>
  <si>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</si>
  <si>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</si>
  <si>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</si>
  <si>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</si>
  <si>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</si>
  <si>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</si>
  <si>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</si>
  <si>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</si>
  <si>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</si>
  <si>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</si>
  <si>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</si>
  <si>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</si>
  <si>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</si>
  <si>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</si>
  <si>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</si>
  <si>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</si>
  <si>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</si>
  <si>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</si>
  <si>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</si>
  <si>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</si>
  <si>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</si>
  <si>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</si>
  <si>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</si>
  <si>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</si>
  <si>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</si>
  <si>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</si>
  <si>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</si>
  <si>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</si>
  <si>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</si>
  <si>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</si>
  <si>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</si>
  <si>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</si>
  <si>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</si>
  <si>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</si>
  <si>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</si>
  <si>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</si>
  <si>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</si>
  <si>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</si>
  <si>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</si>
  <si>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</si>
  <si>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</si>
  <si>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</si>
  <si>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</si>
  <si>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</si>
  <si>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</si>
  <si>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</si>
  <si>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</si>
  <si>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</si>
  <si>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</si>
  <si>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</si>
  <si>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</si>
  <si>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</si>
  <si>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</si>
  <si>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</si>
  <si>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</si>
  <si>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</si>
  <si>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</si>
  <si>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</si>
  <si>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</si>
  <si>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</si>
  <si>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</si>
  <si>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</si>
  <si>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</si>
  <si>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</si>
  <si>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</si>
  <si>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</si>
  <si>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</si>
  <si>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</si>
  <si>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</si>
  <si>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</si>
  <si>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</si>
  <si>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</si>
  <si>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</si>
  <si>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</si>
  <si>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</si>
  <si>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</si>
  <si>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</si>
  <si>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</si>
  <si>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</si>
  <si>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</si>
  <si>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</si>
  <si>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</si>
  <si>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</si>
  <si>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</si>
  <si>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</si>
  <si>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</si>
  <si>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</si>
  <si>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</si>
  <si>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</si>
  <si>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</si>
  <si>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</si>
  <si>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</si>
  <si>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</si>
  <si>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</si>
  <si>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</si>
  <si>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</si>
  <si>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</si>
  <si>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</si>
  <si>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</si>
  <si>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</si>
  <si>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</si>
  <si>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</si>
  <si>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</si>
  <si>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</si>
  <si>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</si>
  <si>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</si>
  <si>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</si>
  <si>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</si>
  <si>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</si>
  <si>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</si>
  <si>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</si>
  <si>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</si>
  <si>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</si>
  <si>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</si>
  <si>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</si>
  <si>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</si>
  <si>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</si>
  <si>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</si>
  <si>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</si>
  <si>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</si>
  <si>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</si>
  <si>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</si>
  <si>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</si>
  <si>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</si>
  <si>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</si>
  <si>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</si>
  <si>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</si>
  <si>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</si>
  <si>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</si>
  <si>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</si>
  <si>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</si>
  <si>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</si>
  <si>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</si>
  <si>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</si>
  <si>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</si>
  <si>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</si>
  <si>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</si>
  <si>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</si>
  <si>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</si>
  <si>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</si>
  <si>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</si>
  <si>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</si>
  <si>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</si>
  <si>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</si>
  <si>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</si>
  <si>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</si>
  <si>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</si>
  <si>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</si>
  <si>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</si>
  <si>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</si>
  <si>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</si>
  <si>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</si>
  <si>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</si>
  <si>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</si>
  <si>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</si>
  <si>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</si>
  <si>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</si>
  <si>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</si>
  <si>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</si>
  <si>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</si>
  <si>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</si>
  <si>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</si>
  <si>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</si>
  <si>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</si>
  <si>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</si>
  <si>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</si>
  <si>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</si>
  <si>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</si>
  <si>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</si>
  <si>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</si>
  <si>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</si>
  <si>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</si>
  <si>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</si>
  <si>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</si>
  <si>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</si>
  <si>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</si>
  <si>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</si>
  <si>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</si>
  <si>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</si>
  <si>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</si>
  <si>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</si>
  <si>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</si>
  <si>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</si>
  <si>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</si>
  <si>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</si>
  <si>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</si>
  <si>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</si>
  <si>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</si>
  <si>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</si>
  <si>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</si>
  <si>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</si>
  <si>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</si>
  <si>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</si>
  <si>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</si>
  <si>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</si>
  <si>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</si>
  <si>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</si>
  <si>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</si>
  <si>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</si>
  <si>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</si>
  <si>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</si>
  <si>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</si>
  <si>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</si>
  <si>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</si>
  <si>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</si>
  <si>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</si>
  <si>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</si>
  <si>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</si>
  <si>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</si>
  <si>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</si>
  <si>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</si>
  <si>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</si>
  <si>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</si>
  <si>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</si>
  <si>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</si>
  <si>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</si>
  <si>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</si>
  <si>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</si>
  <si>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</si>
  <si>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</si>
  <si>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</si>
  <si>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</si>
  <si>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</si>
  <si>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</si>
  <si>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</si>
  <si>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</si>
  <si>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</si>
  <si>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</si>
  <si>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</si>
  <si>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</si>
  <si>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</si>
  <si>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</si>
  <si>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</si>
  <si>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</si>
  <si>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</si>
  <si>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</si>
  <si>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</si>
  <si>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</si>
  <si>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</si>
  <si>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</si>
  <si>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</si>
  <si>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</si>
  <si>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</si>
  <si>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</si>
  <si>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</si>
  <si>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</si>
  <si>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</si>
  <si>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</si>
  <si>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</si>
  <si>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</si>
  <si>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</si>
  <si>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</si>
  <si>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</si>
  <si>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</si>
  <si>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</si>
  <si>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</si>
  <si>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</si>
  <si>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</si>
  <si>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</si>
  <si>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</si>
  <si>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</si>
  <si>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</si>
  <si>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</si>
  <si>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</si>
  <si>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</si>
  <si>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</si>
  <si>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</si>
  <si>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</si>
  <si>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</si>
  <si>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</si>
  <si>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</si>
  <si>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</si>
  <si>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</si>
  <si>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</si>
  <si>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</si>
  <si>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</si>
  <si>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</si>
  <si>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</si>
  <si>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</si>
  <si>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</si>
  <si>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</si>
  <si>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</si>
  <si>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</si>
  <si>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</si>
  <si>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</si>
  <si>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</si>
  <si>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</si>
  <si>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</si>
  <si>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</si>
  <si>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</si>
  <si>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</si>
  <si>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</si>
  <si>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</si>
  <si>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</si>
  <si>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</si>
  <si>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</si>
  <si>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</si>
  <si>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</si>
  <si>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</si>
  <si>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</si>
  <si>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</si>
  <si>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</si>
  <si>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</si>
  <si>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</si>
  <si>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</si>
  <si>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</si>
  <si>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</si>
  <si>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</si>
  <si>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</si>
  <si>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</si>
  <si>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</si>
  <si>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</si>
  <si>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</si>
  <si>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</si>
  <si>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</si>
  <si>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</si>
  <si>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</si>
  <si>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</si>
  <si>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</si>
  <si>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</si>
  <si>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</si>
  <si>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</si>
  <si>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</si>
  <si>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</si>
  <si>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</si>
  <si>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</si>
  <si>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</si>
  <si>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</si>
  <si>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</si>
  <si>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</si>
  <si>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</si>
  <si>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</si>
  <si>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</si>
  <si>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</si>
  <si>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</si>
  <si>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</si>
  <si>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</si>
  <si>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</si>
  <si>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</si>
  <si>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</si>
  <si>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</si>
  <si>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</si>
  <si>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</si>
  <si>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</si>
  <si>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</si>
  <si>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</si>
  <si>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</si>
  <si>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</si>
  <si>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</si>
  <si>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</si>
  <si>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</si>
  <si>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</si>
  <si>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</si>
  <si>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</si>
  <si>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</si>
  <si>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</si>
  <si>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</si>
  <si>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</si>
  <si>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</si>
  <si>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</si>
  <si>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</si>
  <si>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</si>
  <si>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</si>
  <si>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</si>
  <si>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</si>
  <si>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</si>
  <si>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</si>
  <si>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</si>
  <si>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</si>
  <si>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</si>
  <si>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</si>
  <si>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</si>
  <si>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</si>
  <si>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</si>
  <si>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</si>
  <si>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</si>
  <si>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</si>
  <si>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</si>
  <si>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</si>
  <si>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</si>
  <si>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</si>
  <si>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</si>
  <si>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</si>
  <si>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</si>
  <si>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</si>
  <si>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</si>
  <si>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</si>
  <si>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</si>
  <si>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</si>
  <si>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</si>
  <si>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</si>
  <si>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</si>
  <si>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</si>
  <si>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</si>
  <si>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</si>
  <si>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</si>
  <si>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</si>
  <si>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</si>
  <si>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</si>
  <si>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</si>
  <si>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</si>
  <si>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</si>
  <si>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</si>
  <si>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</si>
  <si>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</si>
  <si>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</si>
  <si>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</si>
  <si>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</si>
  <si>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</si>
  <si>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</si>
  <si>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</si>
  <si>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</si>
  <si>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</si>
  <si>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</si>
  <si>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</si>
  <si>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</si>
  <si>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</si>
  <si>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</si>
  <si>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</si>
  <si>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</si>
  <si>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</si>
  <si>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</si>
  <si>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</si>
  <si>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</si>
  <si>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</si>
  <si>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</si>
  <si>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</si>
  <si>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</si>
  <si>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</si>
  <si>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</si>
  <si>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</si>
  <si>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</si>
  <si>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</si>
  <si>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</si>
  <si>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</si>
  <si>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</si>
  <si>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</si>
  <si>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</si>
  <si>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</si>
  <si>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</si>
  <si>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</si>
  <si>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</si>
  <si>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</si>
  <si>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</si>
  <si>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</si>
  <si>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</si>
  <si>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</si>
  <si>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</si>
  <si>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</si>
  <si>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</si>
  <si>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</si>
  <si>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</si>
  <si>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</si>
  <si>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</si>
  <si>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</si>
  <si>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</si>
  <si>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</si>
  <si>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</si>
  <si>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</si>
  <si>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</si>
  <si>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</si>
  <si>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</si>
  <si>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</si>
  <si>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</si>
  <si>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</si>
  <si>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</si>
  <si>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</si>
  <si>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</si>
  <si>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</si>
  <si>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</si>
  <si>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</si>
  <si>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</si>
  <si>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</si>
  <si>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</si>
  <si>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</si>
  <si>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</si>
  <si>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</si>
  <si>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</si>
  <si>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</si>
  <si>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</si>
  <si>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</si>
  <si>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</si>
  <si>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</si>
  <si>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</si>
  <si>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</si>
  <si>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</si>
  <si>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</si>
  <si>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</si>
  <si>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</si>
  <si>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</si>
  <si>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</si>
  <si>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</si>
  <si>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</si>
  <si>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</si>
  <si>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</si>
  <si>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</si>
  <si>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</si>
  <si>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</si>
  <si>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</si>
  <si>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</si>
  <si>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</si>
  <si>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</si>
  <si>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</si>
  <si>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</si>
  <si>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</si>
  <si>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</si>
  <si>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</si>
  <si>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</si>
  <si>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</si>
  <si>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</si>
  <si>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</si>
  <si>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</si>
  <si>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</si>
  <si>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</si>
  <si>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</si>
  <si>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</si>
  <si>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</si>
  <si>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</si>
  <si>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</si>
  <si>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</si>
  <si>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</si>
  <si>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</si>
  <si>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</si>
  <si>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</si>
  <si>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</si>
  <si>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</si>
  <si>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</si>
  <si>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</si>
  <si>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</si>
  <si>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</si>
  <si>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</si>
  <si>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</si>
  <si>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</si>
  <si>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</si>
  <si>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</si>
  <si>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</si>
  <si>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</si>
  <si>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</si>
  <si>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</si>
  <si>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</si>
  <si>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</si>
  <si>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</si>
  <si>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</si>
  <si>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</si>
  <si>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</si>
  <si>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</si>
  <si>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</si>
  <si>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</si>
  <si>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</si>
  <si>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</si>
  <si>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</si>
  <si>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</si>
  <si>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</si>
  <si>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</si>
  <si>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</si>
  <si>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</si>
  <si>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</si>
  <si>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</si>
  <si>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</si>
  <si>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</si>
  <si>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</si>
  <si>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</si>
  <si>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</si>
  <si>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</si>
  <si>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</si>
  <si>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</si>
  <si>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</si>
  <si>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</si>
  <si>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</si>
  <si>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</si>
  <si>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</si>
  <si>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</si>
  <si>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</si>
  <si>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</si>
  <si>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</si>
  <si>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</si>
  <si>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</si>
  <si>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</si>
  <si>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</si>
  <si>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</si>
  <si>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</si>
  <si>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</si>
  <si>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</si>
  <si>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</si>
  <si>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</si>
  <si>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</si>
  <si>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</si>
  <si>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</si>
  <si>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</si>
  <si>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</si>
  <si>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</si>
  <si>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</si>
  <si>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</si>
  <si>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</si>
  <si>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</si>
  <si>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</si>
  <si>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</si>
  <si>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</si>
  <si>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</si>
  <si>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</si>
  <si>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</si>
  <si>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</si>
  <si>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</si>
  <si>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</si>
  <si>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</si>
  <si>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</si>
  <si>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</si>
  <si>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</si>
  <si>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</si>
  <si>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</si>
  <si>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</si>
  <si>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</si>
  <si>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</si>
  <si>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</si>
  <si>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</si>
  <si>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</si>
  <si>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</si>
  <si>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</si>
  <si>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</si>
  <si>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</si>
  <si>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</si>
  <si>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</si>
  <si>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</si>
  <si>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</si>
  <si>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</si>
  <si>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</si>
  <si>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</si>
  <si>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</si>
  <si>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</si>
  <si>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</si>
  <si>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</si>
  <si>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</si>
  <si>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</si>
  <si>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</si>
  <si>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</si>
  <si>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</si>
  <si>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</si>
  <si>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</si>
  <si>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</si>
  <si>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</si>
  <si>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</si>
  <si>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</si>
  <si>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</si>
  <si>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</si>
  <si>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</si>
  <si>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</si>
  <si>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</si>
  <si>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</si>
  <si>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</si>
  <si>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</si>
  <si>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</si>
  <si>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</si>
  <si>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</si>
  <si>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</si>
  <si>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</si>
  <si>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</si>
  <si>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</si>
  <si>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</si>
  <si>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</si>
  <si>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</si>
  <si>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</si>
  <si>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</si>
  <si>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</si>
  <si>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</si>
  <si>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</si>
  <si>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</si>
  <si>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</si>
  <si>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</si>
  <si>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</si>
  <si>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</si>
  <si>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</si>
  <si>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</si>
  <si>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</si>
  <si>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</si>
  <si>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</si>
  <si>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</si>
  <si>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</si>
  <si>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</si>
  <si>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</si>
  <si>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</si>
  <si>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</si>
  <si>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</si>
  <si>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</si>
  <si>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</si>
  <si>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</si>
  <si>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</si>
  <si>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</si>
  <si>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</si>
  <si>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</si>
  <si>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</si>
  <si>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</si>
  <si>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</si>
  <si>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</si>
  <si>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</si>
  <si>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</si>
  <si>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</si>
  <si>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</si>
  <si>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</si>
  <si>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</si>
  <si>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</si>
  <si>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</si>
  <si>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</si>
  <si>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</si>
  <si>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</si>
  <si>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</si>
  <si>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</si>
  <si>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</si>
  <si>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</si>
  <si>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</si>
  <si>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</si>
  <si>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</si>
  <si>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</si>
  <si>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</si>
  <si>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</si>
  <si>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</si>
  <si>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</si>
  <si>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</si>
  <si>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</si>
  <si>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</si>
  <si>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</si>
  <si>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</si>
  <si>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</si>
  <si>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</si>
  <si>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</si>
  <si>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</si>
  <si>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</si>
  <si>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</si>
  <si>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</si>
  <si>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</si>
  <si>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</si>
  <si>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</si>
  <si>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</si>
  <si>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</si>
  <si>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</si>
  <si>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</si>
  <si>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</si>
  <si>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</si>
  <si>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</si>
  <si>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</si>
  <si>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</si>
  <si>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</si>
  <si>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</si>
  <si>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</si>
  <si>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</si>
  <si>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</si>
  <si>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</si>
  <si>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</si>
  <si>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</si>
  <si>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</si>
  <si>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</si>
  <si>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</si>
  <si>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</si>
  <si>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</si>
  <si>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</si>
  <si>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</si>
  <si>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</si>
  <si>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</si>
  <si>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</si>
  <si>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</si>
  <si>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</si>
  <si>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</si>
  <si>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</si>
  <si>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</si>
  <si>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</si>
  <si>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</si>
  <si>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</si>
  <si>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</si>
  <si>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</si>
  <si>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</si>
  <si>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</si>
  <si>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</si>
  <si>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</si>
  <si>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</si>
  <si>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</si>
  <si>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</si>
  <si>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</si>
  <si>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</si>
  <si>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</si>
  <si>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</si>
  <si>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</si>
  <si>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</si>
  <si>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</si>
  <si>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</si>
  <si>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</si>
  <si>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</si>
  <si>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</si>
  <si>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</si>
  <si>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</si>
  <si>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</si>
  <si>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</si>
  <si>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</si>
  <si>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</si>
  <si>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</si>
  <si>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</si>
  <si>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</si>
  <si>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</si>
  <si>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</si>
  <si>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</si>
  <si>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</si>
  <si>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</si>
  <si>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</si>
  <si>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</si>
  <si>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</si>
  <si>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</si>
  <si>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</si>
  <si>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</si>
  <si>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</si>
  <si>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</si>
  <si>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</si>
  <si>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</si>
  <si>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</si>
  <si>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</si>
  <si>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</si>
  <si>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</si>
  <si>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</si>
  <si>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</si>
  <si>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</si>
  <si>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</si>
  <si>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</si>
  <si>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</si>
  <si>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</si>
  <si>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</si>
  <si>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</si>
  <si>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</si>
  <si>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</si>
  <si>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</si>
  <si>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</si>
  <si>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</si>
  <si>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</si>
  <si>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</si>
  <si>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</si>
  <si>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</si>
  <si>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</si>
  <si>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</si>
  <si>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</si>
  <si>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</si>
  <si>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</si>
  <si>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</si>
  <si>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</si>
  <si>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</si>
  <si>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</si>
  <si>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</si>
  <si>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</si>
  <si>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</si>
  <si>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</si>
  <si>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</si>
  <si>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</si>
  <si>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</si>
  <si>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</si>
  <si>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</si>
  <si>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</si>
  <si>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</si>
  <si>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</si>
  <si>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</si>
  <si>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</si>
  <si>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</si>
  <si>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</si>
  <si>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</si>
  <si>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</si>
  <si>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</si>
  <si>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</si>
  <si>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</si>
  <si>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</si>
  <si>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</si>
  <si>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</si>
  <si>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</si>
  <si>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</si>
  <si>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</si>
  <si>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</si>
  <si>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</si>
  <si>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</si>
  <si>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</si>
  <si>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</si>
  <si>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</si>
  <si>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</si>
  <si>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</si>
  <si>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</si>
  <si>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</si>
  <si>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</si>
  <si>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</si>
  <si>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</si>
  <si>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</si>
  <si>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</si>
  <si>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</si>
  <si>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</si>
  <si>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</si>
  <si>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</si>
  <si>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</si>
  <si>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</si>
  <si>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</si>
  <si>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</si>
  <si>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</si>
  <si>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</si>
  <si>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</si>
  <si>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</si>
  <si>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</si>
  <si>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</si>
  <si>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</si>
  <si>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</si>
  <si>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</si>
  <si>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</si>
  <si>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</si>
  <si>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</si>
  <si>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</si>
  <si>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</si>
  <si>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</si>
  <si>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</si>
  <si>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</si>
  <si>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</si>
  <si>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</si>
  <si>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</si>
  <si>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</si>
  <si>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</si>
  <si>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</si>
  <si>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</si>
  <si>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</si>
  <si>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</si>
  <si>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</si>
  <si>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</si>
  <si>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</si>
  <si>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</si>
  <si>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</si>
  <si>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</si>
  <si>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</si>
  <si>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</si>
  <si>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</si>
  <si>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</si>
  <si>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</si>
  <si>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</si>
  <si>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</si>
  <si>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</si>
  <si>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</si>
  <si>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</si>
  <si>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</si>
  <si>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</si>
  <si>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</si>
  <si>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</si>
  <si>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</si>
  <si>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</si>
  <si>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</si>
  <si>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</si>
  <si>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</si>
  <si>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</si>
  <si>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</si>
  <si>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</si>
  <si>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</si>
  <si>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</si>
  <si>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</si>
  <si>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</si>
  <si>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</si>
  <si>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</si>
  <si>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</si>
  <si>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</si>
  <si>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</si>
  <si>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</si>
  <si>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</si>
  <si>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</si>
  <si>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</si>
  <si>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</si>
  <si>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</si>
  <si>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</si>
  <si>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</si>
  <si>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</si>
  <si>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</si>
  <si>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</si>
  <si>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</si>
  <si>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</si>
  <si>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</si>
  <si>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</si>
  <si>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</si>
  <si>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</si>
  <si>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</si>
  <si>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</si>
  <si>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</si>
  <si>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</si>
  <si>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</si>
  <si>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</si>
  <si>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</si>
  <si>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</si>
  <si>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</si>
  <si>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</si>
  <si>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</si>
  <si>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</si>
  <si>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</si>
  <si>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</si>
  <si>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</si>
  <si>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</si>
  <si>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</si>
  <si>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</si>
  <si>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</si>
  <si>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</si>
  <si>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</si>
  <si>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</si>
  <si>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</si>
  <si>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</si>
  <si>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</si>
  <si>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</si>
  <si>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</si>
  <si>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</si>
  <si>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</si>
  <si>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</si>
  <si>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</si>
  <si>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</si>
  <si>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</si>
  <si>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</si>
  <si>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</si>
  <si>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</si>
  <si>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</si>
  <si>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</si>
  <si>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</si>
  <si>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</si>
  <si>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</si>
  <si>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</si>
  <si>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</si>
  <si>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</si>
  <si>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</si>
  <si>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</si>
  <si>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</si>
  <si>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</si>
  <si>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</si>
  <si>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</si>
  <si>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</si>
  <si>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</si>
  <si>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</si>
  <si>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</si>
  <si>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</si>
  <si>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</si>
  <si>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</si>
  <si>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</si>
  <si>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</si>
  <si>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</si>
  <si>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</si>
  <si>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</si>
  <si>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</si>
  <si>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</si>
  <si>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</si>
  <si>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</si>
  <si>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</si>
  <si>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</si>
  <si>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</si>
  <si>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</si>
  <si>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</si>
  <si>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</si>
  <si>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</si>
  <si>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</si>
  <si>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</si>
  <si>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</si>
  <si>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</si>
  <si>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</si>
  <si>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</si>
  <si>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</si>
  <si>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</si>
  <si>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</si>
  <si>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</si>
  <si>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</si>
  <si>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</si>
  <si>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</si>
  <si>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</si>
  <si>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</si>
  <si>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</si>
  <si>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</si>
  <si>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</si>
  <si>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</si>
  <si>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</si>
  <si>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</si>
  <si>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</si>
  <si>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</si>
  <si>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</si>
  <si>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</si>
  <si>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</si>
  <si>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</si>
  <si>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</si>
  <si>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</si>
  <si>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</si>
  <si>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</si>
  <si>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</si>
  <si>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</si>
  <si>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</si>
  <si>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</si>
  <si>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</si>
  <si>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</si>
  <si>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</si>
  <si>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</si>
  <si>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</si>
  <si>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</si>
  <si>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</si>
  <si>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</si>
  <si>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</si>
  <si>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</si>
  <si>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</si>
  <si>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</si>
  <si>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</si>
  <si>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</si>
  <si>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</si>
  <si>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</si>
  <si>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</si>
  <si>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</si>
  <si>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</si>
  <si>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</si>
  <si>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</si>
  <si>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</si>
  <si>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</si>
  <si>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</si>
  <si>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</si>
  <si>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</si>
  <si>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</si>
  <si>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</si>
  <si>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</si>
  <si>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</si>
  <si>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</si>
  <si>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</si>
  <si>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</si>
  <si>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</si>
  <si>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</si>
  <si>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</si>
  <si>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</si>
  <si>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</si>
  <si>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</si>
  <si>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</si>
  <si>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</si>
  <si>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</si>
  <si>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</si>
  <si>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</si>
  <si>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</si>
  <si>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</si>
  <si>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</si>
  <si>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</si>
  <si>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</si>
  <si>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</si>
  <si>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</si>
  <si>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</si>
  <si>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</si>
  <si>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</si>
  <si>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</si>
  <si>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</si>
  <si>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</si>
  <si>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</si>
  <si>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</si>
  <si>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</si>
  <si>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</si>
  <si>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</si>
  <si>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</si>
  <si>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</si>
  <si>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</si>
  <si>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</si>
  <si>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</si>
  <si>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</si>
  <si>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</si>
  <si>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</si>
  <si>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</si>
  <si>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</si>
  <si>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</si>
  <si>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</si>
  <si>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</si>
  <si>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</si>
  <si>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</si>
  <si>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</si>
  <si>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</si>
  <si>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</si>
  <si>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</si>
  <si>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</si>
  <si>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</si>
  <si>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</si>
  <si>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</si>
  <si>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</si>
  <si>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</si>
  <si>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</si>
  <si>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</si>
  <si>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</si>
  <si>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</si>
  <si>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</si>
  <si>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</si>
  <si>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</si>
  <si>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</si>
  <si>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</si>
  <si>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</si>
  <si>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</si>
  <si>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</si>
  <si>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</si>
  <si>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</si>
  <si>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</si>
  <si>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</si>
  <si>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</si>
  <si>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</si>
  <si>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</si>
  <si>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</si>
  <si>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</si>
  <si>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</si>
  <si>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</si>
  <si>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</si>
  <si>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</si>
  <si>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</si>
  <si>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</si>
  <si>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</si>
  <si>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</si>
  <si>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</si>
  <si>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</si>
  <si>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</si>
  <si>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</si>
  <si>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</si>
  <si>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</si>
  <si>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</si>
  <si>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</si>
  <si>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</si>
  <si>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</si>
  <si>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</si>
  <si>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</si>
  <si>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</si>
  <si>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</si>
  <si>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</si>
  <si>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</si>
  <si>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</si>
  <si>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</si>
  <si>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</si>
  <si>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</si>
  <si>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</si>
  <si>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</si>
  <si>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</si>
  <si>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</si>
  <si>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</si>
  <si>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</si>
  <si>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</si>
  <si>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</si>
  <si>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</si>
  <si>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</si>
  <si>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</si>
  <si>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</si>
  <si>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</si>
  <si>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</si>
  <si>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</si>
  <si>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</si>
  <si>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</si>
  <si>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</si>
  <si>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</si>
  <si>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</si>
  <si>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</si>
  <si>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</si>
  <si>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</si>
  <si>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</si>
  <si>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</si>
  <si>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</si>
  <si>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</si>
  <si>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</si>
  <si>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</si>
  <si>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</si>
  <si>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</si>
  <si>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</si>
  <si>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</si>
  <si>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</si>
  <si>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</si>
  <si>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</si>
  <si>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</si>
  <si>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</si>
  <si>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</si>
  <si>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</si>
  <si>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</si>
  <si>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</si>
  <si>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</si>
  <si>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</si>
  <si>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</si>
  <si>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</si>
  <si>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</si>
  <si>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</si>
  <si>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</si>
  <si>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</si>
  <si>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</si>
  <si>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</si>
  <si>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</si>
  <si>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</si>
  <si>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</si>
  <si>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</si>
  <si>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</si>
  <si>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</si>
  <si>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</si>
  <si>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</si>
  <si>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</si>
  <si>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</si>
  <si>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</si>
  <si>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</si>
  <si>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</si>
  <si>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</si>
  <si>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</si>
  <si>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</si>
  <si>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</si>
  <si>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</si>
  <si>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</si>
  <si>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</si>
  <si>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</si>
  <si>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</si>
  <si>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</si>
  <si>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</si>
  <si>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</si>
  <si>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</si>
  <si>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</si>
  <si>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</si>
  <si>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</si>
  <si>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</si>
  <si>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</si>
  <si>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</si>
  <si>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</si>
  <si>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</si>
  <si>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</si>
  <si>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</si>
  <si>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</si>
  <si>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</si>
  <si>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</si>
  <si>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</si>
  <si>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</si>
  <si>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</si>
  <si>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</si>
  <si>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</si>
  <si>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</si>
  <si>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</si>
  <si>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</si>
  <si>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</si>
  <si>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</si>
  <si>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</si>
  <si>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</si>
  <si>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</si>
  <si>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</si>
  <si>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</si>
  <si>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</si>
  <si>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</si>
  <si>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</si>
  <si>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</si>
  <si>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</si>
  <si>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</si>
  <si>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</si>
  <si>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</si>
  <si>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</si>
  <si>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</si>
  <si>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</si>
  <si>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</si>
  <si>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</si>
  <si>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</si>
  <si>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</si>
  <si>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</si>
  <si>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</si>
  <si>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</si>
  <si>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</si>
  <si>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</si>
  <si>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</si>
  <si>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</si>
  <si>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</si>
  <si>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</si>
  <si>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</si>
  <si>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</si>
  <si>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</si>
  <si>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</si>
  <si>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</si>
  <si>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</si>
  <si>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</si>
  <si>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</si>
  <si>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</si>
  <si>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</si>
  <si>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</si>
  <si>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</si>
  <si>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</si>
  <si>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</si>
  <si>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</si>
  <si>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</si>
  <si>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</si>
  <si>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</si>
  <si>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</si>
  <si>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</si>
  <si>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</si>
  <si>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</si>
  <si>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</si>
  <si>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</si>
  <si>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</si>
  <si>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</si>
  <si>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</si>
  <si>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</si>
  <si>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</si>
  <si>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</si>
  <si>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</si>
  <si>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</si>
  <si>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</si>
  <si>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</si>
  <si>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</si>
  <si>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</si>
  <si>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</si>
  <si>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</si>
  <si>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</si>
  <si>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</si>
  <si>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</si>
  <si>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</si>
  <si>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</si>
  <si>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</si>
  <si>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</si>
  <si>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</si>
  <si>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</si>
  <si>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</si>
  <si>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</si>
  <si>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</si>
  <si>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</si>
  <si>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</si>
  <si>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</si>
  <si>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</si>
  <si>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</si>
  <si>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</si>
  <si>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</si>
  <si>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</si>
  <si>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</si>
  <si>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</si>
  <si>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</si>
  <si>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</si>
  <si>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</si>
  <si>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</si>
  <si>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</si>
  <si>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</si>
  <si>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</si>
  <si>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</si>
  <si>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</si>
  <si>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</si>
  <si>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</si>
  <si>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</si>
  <si>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</si>
  <si>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</si>
  <si>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</si>
  <si>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</si>
  <si>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</si>
  <si>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</si>
  <si>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</si>
  <si>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</si>
  <si>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</si>
  <si>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</si>
  <si>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</si>
  <si>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</si>
  <si>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</si>
  <si>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</si>
  <si>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</si>
  <si>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</si>
  <si>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</si>
  <si>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</si>
  <si>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</si>
  <si>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</si>
  <si>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</si>
  <si>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</si>
  <si>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</si>
  <si>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</si>
  <si>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</si>
  <si>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</si>
  <si>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</si>
  <si>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</si>
  <si>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</si>
  <si>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</si>
  <si>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</si>
  <si>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</si>
  <si>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</si>
  <si>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</si>
  <si>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</si>
  <si>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</si>
  <si>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</si>
  <si>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</si>
  <si>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</si>
  <si>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</si>
  <si>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</si>
  <si>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</si>
  <si>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</si>
  <si>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</si>
  <si>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</si>
  <si>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</si>
  <si>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</si>
  <si>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</si>
  <si>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</si>
  <si>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</si>
  <si>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</si>
  <si>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</si>
  <si>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</si>
  <si>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</si>
  <si>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</si>
  <si>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</si>
  <si>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</si>
  <si>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</si>
  <si>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</si>
  <si>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</si>
  <si>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</si>
  <si>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</si>
  <si>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</si>
  <si>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</si>
  <si>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</si>
  <si>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</si>
  <si>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</si>
  <si>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</si>
  <si>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</si>
  <si>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</si>
  <si>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</si>
  <si>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</si>
  <si>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</si>
  <si>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</si>
  <si>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</si>
  <si>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</si>
  <si>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</si>
  <si>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</si>
  <si>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</si>
  <si>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</si>
  <si>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</si>
  <si>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</si>
  <si>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</si>
  <si>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</si>
  <si>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</si>
  <si>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</si>
  <si>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</si>
  <si>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</si>
  <si>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</si>
  <si>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</si>
  <si>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</si>
  <si>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</si>
  <si>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</si>
  <si>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</si>
  <si>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</si>
  <si>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</si>
  <si>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</si>
  <si>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</si>
  <si>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</si>
  <si>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</si>
  <si>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</si>
  <si>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</si>
  <si>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</si>
  <si>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</si>
  <si>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</si>
  <si>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</si>
  <si>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</si>
  <si>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</si>
  <si>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</si>
  <si>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</si>
  <si>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</si>
  <si>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</si>
  <si>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</si>
  <si>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</si>
  <si>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</si>
  <si>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</si>
  <si>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</si>
  <si>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</si>
  <si>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</si>
  <si>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</si>
  <si>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</si>
  <si>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</si>
  <si>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</si>
  <si>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</si>
  <si>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</si>
  <si>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</si>
  <si>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</si>
  <si>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</si>
  <si>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</si>
  <si>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</si>
  <si>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</si>
  <si>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</si>
  <si>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</si>
  <si>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</si>
  <si>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</si>
  <si>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</si>
  <si>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</si>
  <si>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</si>
  <si>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</si>
  <si>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</si>
  <si>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</si>
  <si>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</si>
  <si>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</si>
  <si>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</si>
  <si>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</si>
  <si>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</si>
  <si>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</si>
  <si>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</si>
  <si>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</si>
  <si>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</si>
  <si>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</si>
  <si>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</si>
  <si>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</si>
  <si>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</si>
  <si>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</si>
  <si>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</si>
  <si>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</si>
  <si>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</si>
  <si>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</si>
  <si>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</si>
  <si>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</si>
  <si>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</si>
  <si>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</si>
  <si>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</si>
  <si>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</si>
  <si>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</si>
  <si>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</si>
  <si>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</si>
  <si>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</si>
  <si>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</si>
  <si>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</si>
  <si>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</si>
  <si>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</si>
  <si>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</si>
  <si>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</si>
  <si>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</si>
  <si>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</si>
  <si>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</si>
  <si>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</si>
  <si>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</si>
  <si>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</si>
  <si>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</si>
  <si>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</si>
  <si>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</si>
  <si>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</si>
  <si>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</si>
  <si>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</si>
  <si>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</si>
  <si>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</si>
  <si>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</si>
  <si>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</si>
  <si>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</si>
  <si>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</si>
  <si>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</si>
  <si>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</si>
  <si>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</si>
  <si>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</si>
  <si>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</si>
  <si>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</si>
  <si>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</si>
  <si>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</si>
  <si>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</si>
  <si>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</si>
  <si>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</si>
  <si>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</si>
  <si>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</si>
  <si>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</si>
  <si>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</si>
  <si>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</si>
  <si>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</si>
  <si>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</si>
  <si>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</si>
  <si>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</si>
  <si>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</si>
  <si>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</si>
  <si>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</si>
  <si>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</si>
  <si>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</si>
  <si>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</si>
  <si>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</si>
  <si>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</si>
  <si>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</si>
  <si>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</si>
  <si>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</si>
  <si>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</si>
  <si>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</si>
  <si>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</si>
  <si>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</si>
  <si>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</si>
  <si>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</si>
  <si>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</si>
  <si>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</si>
  <si>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</si>
  <si>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</si>
  <si>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</si>
  <si>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</si>
  <si>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</si>
  <si>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</si>
  <si>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</si>
  <si>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</si>
  <si>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</si>
  <si>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</si>
  <si>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</si>
  <si>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</si>
  <si>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</si>
  <si>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</si>
  <si>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</si>
  <si>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</si>
  <si>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</si>
  <si>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</si>
  <si>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</si>
  <si>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</si>
  <si>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</si>
  <si>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</si>
  <si>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</si>
  <si>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</si>
  <si>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</si>
  <si>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</si>
  <si>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</si>
  <si>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</si>
  <si>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</si>
  <si>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</si>
  <si>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</si>
  <si>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</si>
  <si>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</si>
  <si>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</si>
  <si>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</si>
  <si>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</si>
  <si>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</si>
  <si>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</si>
  <si>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</si>
  <si>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</si>
  <si>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</si>
  <si>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</si>
  <si>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</si>
  <si>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</si>
  <si>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</si>
  <si>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</si>
  <si>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</si>
  <si>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</si>
  <si>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</si>
  <si>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</si>
  <si>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</si>
  <si>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</si>
  <si>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</si>
  <si>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</si>
  <si>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</si>
  <si>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</si>
  <si>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</si>
  <si>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</si>
  <si>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</si>
  <si>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</si>
  <si>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</si>
  <si>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</si>
  <si>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</si>
  <si>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</si>
  <si>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</si>
  <si>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</si>
  <si>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</si>
  <si>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</si>
  <si>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</si>
  <si>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</si>
  <si>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</si>
  <si>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</si>
  <si>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</si>
  <si>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</si>
  <si>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</si>
  <si>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</si>
  <si>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</si>
  <si>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</si>
  <si>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</si>
  <si>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</si>
  <si>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</si>
  <si>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</si>
  <si>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</si>
  <si>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</si>
  <si>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</si>
  <si>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</si>
  <si>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</si>
  <si>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</si>
  <si>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</si>
  <si>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</si>
  <si>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</si>
  <si>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</si>
  <si>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</si>
  <si>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</si>
  <si>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</si>
  <si>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</si>
  <si>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</si>
  <si>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</si>
  <si>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</si>
  <si>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</si>
  <si>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</si>
  <si>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</si>
  <si>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</si>
  <si>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</si>
  <si>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</si>
  <si>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</si>
  <si>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</si>
  <si>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</si>
  <si>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</si>
  <si>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</si>
  <si>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</si>
  <si>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</si>
  <si>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</si>
  <si>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</si>
  <si>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</si>
  <si>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</si>
  <si>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</si>
  <si>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</si>
  <si>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</si>
  <si>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</si>
  <si>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</si>
  <si>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</si>
  <si>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</si>
  <si>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</si>
  <si>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</si>
  <si>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</si>
  <si>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</si>
  <si>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</si>
  <si>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</si>
  <si>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</si>
  <si>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</si>
  <si>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</si>
  <si>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</si>
  <si>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</si>
  <si>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</si>
  <si>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</si>
  <si>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</si>
  <si>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</si>
  <si>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</si>
  <si>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</si>
  <si>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</si>
  <si>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</si>
  <si>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</si>
  <si>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</si>
  <si>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</si>
  <si>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</si>
  <si>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</si>
  <si>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</si>
  <si>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</si>
  <si>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</si>
  <si>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</si>
  <si>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</si>
  <si>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</si>
  <si>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</si>
  <si>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</si>
  <si>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</si>
  <si>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</si>
  <si>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</si>
  <si>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</si>
  <si>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</si>
  <si>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</si>
  <si>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</si>
  <si>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</si>
  <si>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</si>
  <si>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</si>
  <si>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</si>
  <si>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</si>
  <si>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</si>
  <si>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</si>
  <si>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</si>
  <si>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</si>
  <si>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</si>
  <si>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</si>
  <si>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</si>
  <si>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</si>
  <si>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</si>
  <si>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</si>
  <si>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</si>
  <si>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</si>
  <si>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</si>
  <si>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</si>
  <si>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</si>
  <si>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</si>
  <si>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</si>
  <si>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</si>
  <si>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</si>
  <si>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</si>
  <si>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</si>
  <si>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</si>
  <si>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</si>
  <si>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</si>
  <si>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</si>
  <si>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</si>
  <si>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</si>
  <si>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</si>
  <si>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</si>
  <si>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</si>
  <si>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</si>
  <si>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</si>
  <si>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</si>
  <si>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</si>
  <si>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</si>
  <si>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</si>
  <si>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</si>
  <si>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</si>
  <si>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</si>
  <si>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</si>
  <si>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</si>
  <si>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</si>
  <si>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</si>
  <si>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</si>
  <si>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</si>
  <si>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</si>
  <si>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</si>
  <si>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</si>
  <si>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</si>
  <si>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</si>
  <si>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</si>
  <si>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</si>
  <si>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</si>
  <si>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</si>
  <si>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</si>
  <si>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</si>
  <si>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</si>
  <si>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</si>
  <si>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</si>
  <si>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</si>
  <si>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</si>
  <si>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</si>
  <si>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</si>
  <si>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</si>
  <si>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</si>
  <si>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</si>
  <si>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</si>
  <si>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</si>
  <si>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</si>
  <si>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</si>
  <si>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</si>
  <si>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</si>
  <si>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</si>
  <si>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</si>
  <si>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</si>
  <si>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</si>
  <si>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</si>
  <si>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</si>
  <si>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</si>
  <si>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</si>
  <si>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</si>
  <si>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</si>
  <si>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</si>
  <si>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</si>
  <si>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</si>
  <si>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</si>
  <si>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</si>
  <si>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</si>
  <si>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</si>
  <si>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</si>
  <si>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</si>
  <si>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</si>
  <si>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</si>
  <si>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</si>
  <si>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</si>
  <si>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</si>
  <si>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</si>
  <si>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</si>
  <si>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</si>
  <si>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</si>
  <si>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</si>
  <si>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</si>
  <si>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</si>
  <si>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</si>
  <si>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</si>
  <si>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</si>
  <si>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</si>
  <si>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</si>
  <si>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</si>
  <si>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</si>
  <si>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</si>
  <si>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</si>
  <si>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</si>
  <si>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</si>
  <si>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</si>
  <si>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</si>
  <si>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</si>
  <si>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</si>
  <si>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</si>
  <si>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</si>
  <si>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</si>
  <si>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</si>
  <si>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</si>
  <si>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</si>
  <si>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</si>
  <si>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</si>
  <si>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</si>
  <si>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</si>
  <si>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</si>
  <si>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</si>
  <si>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</si>
  <si>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</si>
  <si>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</si>
  <si>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</si>
  <si>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</si>
  <si>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</si>
  <si>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</si>
  <si>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</si>
  <si>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</si>
  <si>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</si>
  <si>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</si>
  <si>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</si>
  <si>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</si>
  <si>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</si>
  <si>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</si>
  <si>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</si>
  <si>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</si>
  <si>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</si>
  <si>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</si>
  <si>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</si>
  <si>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</si>
  <si>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</si>
  <si>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</si>
  <si>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</si>
  <si>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</si>
  <si>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</si>
  <si>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</si>
  <si>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</si>
  <si>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</si>
  <si>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</si>
  <si>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</si>
  <si>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</si>
  <si>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</si>
  <si>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</si>
  <si>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</si>
  <si>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</si>
  <si>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</si>
  <si>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</si>
  <si>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</si>
  <si>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</si>
  <si>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</si>
  <si>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</si>
  <si>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</si>
  <si>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</si>
  <si>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</si>
  <si>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</si>
  <si>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</si>
  <si>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</si>
  <si>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</si>
  <si>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</si>
  <si>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</si>
  <si>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</si>
  <si>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</si>
  <si>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</si>
  <si>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</si>
  <si>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</si>
  <si>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</si>
  <si>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</si>
  <si>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</si>
  <si>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</si>
  <si>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</si>
  <si>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</si>
  <si>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</si>
  <si>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</si>
  <si>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</si>
  <si>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</si>
  <si>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</si>
  <si>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</si>
  <si>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</si>
  <si>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</si>
  <si>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</si>
  <si>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</si>
  <si>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</si>
  <si>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</si>
  <si>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</si>
  <si>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</si>
  <si>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</si>
  <si>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</si>
  <si>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</si>
  <si>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</si>
  <si>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</si>
  <si>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</si>
  <si>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</si>
  <si>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</si>
  <si>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</si>
  <si>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</si>
  <si>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</si>
  <si>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</si>
  <si>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</si>
  <si>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</si>
  <si>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</si>
  <si>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</si>
  <si>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</si>
  <si>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</si>
  <si>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</si>
  <si>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</si>
  <si>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</si>
  <si>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</si>
  <si>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</si>
  <si>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</si>
  <si>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</si>
  <si>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</si>
  <si>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</si>
  <si>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</si>
  <si>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</si>
  <si>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</si>
  <si>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</si>
  <si>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</si>
  <si>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</si>
  <si>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</si>
  <si>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</si>
  <si>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</si>
  <si>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</si>
  <si>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</si>
  <si>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</si>
  <si>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</si>
  <si>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</si>
  <si>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</si>
  <si>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</si>
  <si>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</si>
  <si>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</si>
  <si>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</si>
  <si>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</si>
  <si>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</si>
  <si>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</si>
  <si>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</si>
  <si>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</si>
  <si>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</si>
  <si>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</si>
  <si>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</si>
  <si>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</si>
  <si>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</si>
  <si>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</si>
  <si>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</si>
  <si>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</si>
  <si>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</si>
  <si>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</si>
  <si>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</si>
  <si>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</si>
  <si>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</si>
  <si>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</si>
  <si>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</si>
  <si>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</si>
  <si>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</si>
  <si>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</si>
  <si>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</si>
  <si>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</si>
  <si>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</si>
  <si>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</si>
  <si>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</si>
  <si>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</si>
  <si>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</si>
  <si>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</si>
  <si>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</si>
  <si>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</si>
  <si>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</si>
  <si>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</si>
  <si>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</si>
  <si>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</si>
  <si>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</si>
  <si>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</si>
  <si>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</si>
  <si>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</si>
  <si>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</si>
  <si>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</si>
  <si>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</si>
  <si>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</si>
  <si>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</si>
  <si>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</si>
  <si>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</si>
  <si>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</si>
  <si>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</si>
  <si>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</si>
  <si>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</si>
  <si>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</si>
  <si>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</si>
  <si>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</si>
  <si>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</si>
  <si>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</si>
  <si>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</si>
  <si>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</si>
  <si>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</si>
  <si>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</si>
  <si>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</si>
  <si>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</si>
  <si>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</si>
  <si>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</si>
  <si>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</si>
  <si>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</si>
  <si>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</si>
  <si>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</si>
  <si>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</si>
  <si>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</si>
  <si>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</si>
  <si>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</si>
  <si>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</si>
  <si>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</si>
  <si>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</si>
  <si>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</si>
  <si>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</si>
  <si>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</si>
  <si>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</si>
  <si>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</si>
  <si>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</si>
  <si>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</si>
  <si>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</si>
  <si>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</si>
  <si>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</si>
  <si>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</si>
  <si>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</si>
  <si>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</si>
  <si>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</si>
  <si>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</si>
  <si>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</si>
  <si>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</si>
  <si>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</si>
  <si>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</si>
  <si>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</si>
  <si>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</si>
  <si>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</si>
  <si>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</si>
  <si>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</si>
  <si>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</si>
  <si>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</si>
  <si>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</si>
  <si>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</si>
  <si>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</si>
  <si>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</si>
  <si>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</si>
  <si>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</si>
  <si>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</si>
  <si>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</si>
  <si>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</si>
  <si>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</si>
  <si>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</si>
  <si>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</si>
  <si>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</si>
  <si>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</si>
  <si>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</si>
  <si>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</si>
  <si>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</si>
  <si>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</si>
  <si>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</si>
  <si>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</si>
  <si>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</si>
  <si>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</si>
  <si>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</si>
  <si>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</si>
  <si>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</si>
  <si>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</si>
  <si>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</si>
  <si>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</si>
  <si>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</si>
  <si>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</si>
  <si>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</si>
  <si>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</si>
  <si>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</si>
  <si>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</si>
  <si>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</si>
  <si>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</si>
  <si>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</si>
  <si>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</si>
  <si>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</si>
  <si>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</si>
  <si>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</si>
  <si>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</si>
  <si>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</si>
  <si>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</si>
  <si>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</si>
  <si>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</si>
  <si>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</si>
  <si>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</si>
  <si>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</si>
  <si>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</si>
  <si>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</si>
  <si>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</si>
  <si>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</si>
  <si>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</si>
  <si>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</si>
  <si>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</si>
  <si>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</si>
  <si>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</si>
  <si>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</si>
  <si>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</si>
  <si>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</si>
  <si>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</si>
  <si>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</si>
  <si>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</si>
  <si>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</si>
  <si>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</si>
  <si>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</si>
  <si>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</si>
  <si>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</si>
  <si>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</si>
  <si>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</si>
  <si>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</si>
  <si>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</si>
  <si>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</si>
  <si>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</si>
  <si>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</si>
  <si>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</si>
  <si>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</si>
  <si>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</si>
  <si>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</si>
  <si>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</si>
  <si>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</si>
  <si>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</si>
  <si>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</si>
  <si>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</si>
  <si>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</si>
  <si>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</si>
  <si>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</si>
  <si>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</si>
  <si>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</si>
  <si>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</si>
  <si>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</si>
  <si>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</si>
  <si>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</si>
  <si>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</si>
  <si>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</si>
  <si>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</si>
  <si>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</si>
  <si>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</si>
  <si>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</si>
  <si>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</si>
  <si>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</si>
  <si>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</si>
  <si>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</si>
  <si>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</si>
  <si>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</si>
  <si>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</si>
  <si>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</si>
  <si>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</si>
  <si>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</si>
  <si>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</si>
  <si>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</si>
  <si>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</si>
  <si>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</si>
  <si>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</si>
  <si>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</si>
  <si>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</si>
  <si>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</si>
  <si>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</si>
  <si>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</si>
  <si>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</si>
  <si>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</si>
  <si>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</si>
  <si>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</si>
  <si>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</si>
  <si>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</si>
  <si>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</si>
  <si>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</si>
  <si>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</si>
  <si>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</si>
  <si>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</si>
  <si>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</si>
  <si>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</si>
  <si>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</si>
  <si>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</si>
  <si>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</si>
  <si>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</si>
  <si>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</si>
  <si>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</si>
  <si>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</si>
  <si>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</si>
  <si>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</si>
  <si>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</si>
  <si>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</si>
  <si>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</si>
  <si>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</si>
  <si>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</si>
  <si>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</si>
  <si>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</si>
  <si>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</si>
  <si>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</si>
  <si>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</si>
  <si>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</si>
  <si>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</si>
  <si>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</si>
  <si>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</si>
  <si>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</si>
  <si>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</si>
  <si>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</si>
  <si>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</si>
  <si>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</si>
  <si>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</si>
  <si>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</si>
  <si>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</si>
  <si>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</si>
  <si>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</si>
  <si>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</si>
  <si>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</si>
  <si>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</si>
  <si>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</si>
  <si>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</si>
  <si>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</si>
  <si>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</si>
  <si>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</si>
  <si>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</si>
  <si>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</si>
  <si>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</si>
  <si>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</si>
  <si>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</si>
  <si>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</si>
  <si>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</si>
  <si>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</si>
  <si>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</si>
  <si>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</si>
  <si>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</si>
  <si>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</si>
  <si>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</si>
  <si>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</si>
  <si>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</si>
  <si>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</si>
  <si>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</si>
  <si>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</si>
  <si>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</si>
  <si>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</si>
  <si>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</si>
  <si>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</si>
  <si>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</si>
  <si>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</si>
  <si>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</si>
  <si>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</si>
  <si>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</si>
  <si>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</si>
  <si>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</si>
  <si>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</si>
  <si>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</si>
  <si>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</si>
  <si>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</si>
  <si>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</si>
  <si>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</si>
  <si>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</si>
  <si>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</si>
  <si>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</si>
  <si>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</si>
  <si>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</si>
  <si>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</si>
  <si>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</si>
  <si>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</si>
  <si>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</si>
  <si>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</si>
  <si>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</si>
  <si>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</si>
  <si>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</si>
  <si>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</si>
  <si>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</si>
  <si>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</si>
  <si>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</si>
  <si>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</si>
  <si>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</si>
  <si>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</si>
  <si>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</si>
  <si>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</si>
  <si>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</si>
  <si>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</si>
  <si>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</si>
  <si>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</si>
  <si>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</si>
  <si>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</si>
  <si>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</si>
  <si>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</si>
  <si>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</si>
  <si>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</si>
  <si>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</si>
  <si>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</si>
  <si>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</si>
  <si>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</si>
  <si>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</si>
  <si>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</si>
  <si>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</si>
  <si>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</si>
  <si>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</si>
  <si>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</si>
  <si>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</si>
  <si>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</si>
  <si>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</si>
  <si>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</si>
  <si>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</si>
  <si>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</si>
  <si>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</si>
  <si>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</si>
  <si>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</si>
  <si>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</si>
  <si>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</si>
  <si>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</si>
  <si>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</si>
  <si>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</si>
  <si>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</si>
  <si>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</si>
  <si>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</si>
  <si>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</si>
  <si>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</si>
  <si>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</si>
  <si>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</si>
  <si>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</si>
  <si>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</si>
  <si>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</si>
  <si>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</si>
  <si>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</si>
  <si>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</si>
  <si>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</si>
  <si>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</si>
  <si>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</si>
  <si>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</si>
  <si>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</si>
  <si>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</si>
  <si>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</si>
  <si>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</si>
  <si>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</si>
  <si>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</si>
  <si>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</si>
  <si>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</si>
  <si>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</si>
  <si>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</si>
  <si>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</si>
  <si>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</si>
  <si>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</si>
  <si>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</si>
  <si>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</si>
  <si>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</si>
  <si>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</si>
  <si>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</si>
  <si>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</si>
  <si>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</si>
  <si>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</si>
  <si>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</si>
  <si>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</si>
  <si>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</si>
  <si>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</si>
  <si>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</si>
  <si>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</si>
  <si>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</si>
  <si>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</si>
  <si>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</si>
  <si>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</si>
  <si>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</si>
  <si>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</si>
  <si>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</si>
  <si>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</si>
  <si>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</si>
  <si>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</si>
  <si>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</si>
  <si>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</si>
  <si>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</si>
  <si>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</si>
  <si>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</si>
  <si>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</si>
  <si>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</si>
  <si>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</si>
  <si>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</si>
  <si>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</si>
  <si>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</si>
  <si>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</si>
  <si>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</si>
  <si>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</si>
  <si>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</si>
  <si>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</si>
  <si>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</si>
  <si>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</si>
  <si>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</si>
  <si>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</si>
  <si>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</si>
  <si>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</si>
  <si>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</si>
  <si>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</si>
  <si>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</si>
  <si>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</si>
  <si>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</si>
  <si>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</si>
  <si>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</si>
  <si>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</si>
  <si>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</si>
  <si>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</si>
  <si>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</si>
  <si>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</si>
  <si>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</si>
  <si>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</si>
  <si>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</si>
  <si>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</si>
  <si>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</si>
  <si>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</si>
  <si>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</si>
  <si>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</si>
  <si>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</si>
  <si>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</si>
  <si>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</si>
  <si>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</si>
  <si>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</si>
  <si>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</si>
  <si>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</si>
  <si>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</si>
  <si>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</si>
  <si>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</si>
  <si>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</si>
  <si>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</si>
  <si>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</si>
  <si>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</si>
  <si>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</si>
  <si>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</si>
  <si>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</si>
  <si>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</si>
  <si>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</si>
  <si>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</si>
  <si>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</si>
  <si>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</si>
  <si>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</si>
  <si>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</si>
  <si>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</si>
  <si>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</si>
  <si>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</si>
  <si>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</si>
  <si>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</si>
  <si>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</si>
  <si>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</si>
  <si>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</si>
  <si>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</si>
  <si>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</si>
  <si>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</si>
  <si>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</si>
  <si>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</si>
  <si>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</si>
  <si>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</si>
  <si>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</si>
  <si>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</si>
  <si>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</si>
  <si>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</si>
  <si>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</si>
  <si>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</si>
  <si>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</si>
  <si>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</si>
  <si>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</si>
  <si>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</si>
  <si>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</si>
  <si>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</si>
  <si>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</si>
  <si>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</si>
  <si>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</si>
  <si>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</si>
  <si>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</si>
  <si>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</si>
  <si>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</si>
  <si>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</si>
  <si>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</si>
  <si>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</si>
  <si>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</si>
  <si>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</si>
  <si>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</si>
  <si>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</si>
  <si>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</si>
  <si>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</si>
  <si>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</si>
  <si>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</si>
  <si>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</si>
  <si>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</si>
  <si>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</si>
  <si>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</si>
  <si>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</si>
  <si>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</si>
  <si>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</si>
  <si>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</si>
  <si>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</si>
  <si>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</si>
  <si>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</si>
  <si>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</si>
  <si>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</si>
  <si>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</si>
  <si>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</si>
  <si>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</si>
  <si>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</si>
  <si>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</si>
  <si>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</si>
  <si>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</si>
  <si>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</si>
  <si>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</si>
  <si>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</si>
  <si>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</si>
  <si>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</si>
  <si>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</si>
  <si>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</si>
  <si>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</si>
  <si>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</si>
  <si>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</si>
  <si>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</si>
  <si>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</si>
  <si>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</si>
  <si>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</si>
  <si>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</si>
  <si>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</si>
  <si>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</si>
  <si>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</si>
  <si>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</si>
  <si>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</si>
  <si>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</si>
  <si>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</si>
  <si>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</si>
  <si>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</si>
  <si>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</si>
  <si>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</si>
  <si>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</si>
  <si>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</si>
  <si>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</si>
  <si>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</si>
  <si>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</si>
  <si>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</si>
  <si>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</si>
  <si>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</si>
  <si>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</si>
  <si>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</si>
  <si>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</si>
  <si>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</si>
  <si>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</si>
  <si>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</si>
  <si>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</si>
  <si>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</si>
  <si>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</si>
  <si>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</si>
  <si>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</si>
  <si>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</si>
  <si>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</si>
  <si>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</si>
  <si>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</si>
  <si>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</si>
  <si>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</si>
  <si>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</si>
  <si>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</si>
  <si>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</si>
  <si>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</si>
  <si>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</si>
  <si>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</si>
  <si>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</si>
  <si>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</si>
  <si>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</si>
  <si>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</si>
  <si>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</si>
  <si>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</si>
  <si>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</si>
  <si>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</si>
  <si>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</si>
  <si>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</si>
  <si>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</si>
  <si>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</si>
  <si>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</si>
  <si>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</si>
  <si>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</si>
  <si>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</si>
  <si>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</si>
  <si>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</si>
  <si>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</si>
  <si>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</si>
  <si>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</si>
  <si>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</si>
  <si>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</si>
  <si>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</si>
  <si>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</si>
  <si>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</si>
  <si>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</si>
  <si>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</si>
  <si>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</si>
  <si>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</si>
  <si>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</si>
  <si>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</si>
  <si>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</si>
  <si>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</si>
  <si>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</si>
  <si>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</si>
  <si>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</si>
  <si>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</si>
  <si>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</si>
  <si>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</si>
  <si>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</si>
  <si>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</si>
  <si>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</si>
  <si>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</si>
  <si>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</si>
  <si>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</si>
  <si>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</si>
  <si>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</si>
  <si>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</si>
  <si>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</si>
  <si>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</si>
  <si>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</si>
  <si>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</si>
  <si>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</si>
  <si>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</si>
  <si>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</si>
  <si>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</si>
  <si>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</si>
  <si>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</si>
  <si>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</si>
  <si>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</si>
  <si>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</si>
  <si>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</si>
  <si>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</si>
  <si>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</si>
  <si>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</si>
  <si>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</si>
  <si>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</si>
  <si>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</si>
  <si>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</si>
  <si>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</si>
  <si>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</si>
  <si>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</si>
  <si>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</si>
  <si>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</si>
  <si>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</si>
  <si>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</si>
  <si>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</si>
  <si>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</si>
  <si>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</si>
  <si>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</si>
  <si>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</si>
  <si>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</si>
  <si>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</si>
  <si>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</si>
  <si>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</si>
  <si>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</si>
  <si>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</si>
  <si>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</si>
  <si>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</si>
  <si>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</si>
  <si>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</si>
  <si>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</si>
  <si>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</si>
  <si>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</si>
  <si>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</si>
  <si>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</si>
  <si>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</si>
  <si>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</si>
  <si>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</si>
  <si>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</si>
  <si>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</si>
  <si>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</si>
  <si>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</si>
  <si>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</si>
  <si>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</si>
  <si>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</si>
  <si>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</si>
  <si>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</si>
  <si>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</si>
  <si>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</si>
  <si>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</si>
  <si>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</si>
  <si>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</si>
  <si>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</si>
  <si>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</si>
  <si>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</si>
  <si>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</si>
  <si>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</si>
  <si>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</si>
  <si>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</si>
  <si>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</si>
  <si>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</si>
  <si>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</si>
  <si>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</si>
  <si>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</si>
  <si>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</si>
  <si>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</si>
  <si>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</si>
  <si>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</si>
  <si>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</si>
  <si>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</si>
  <si>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</si>
  <si>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</si>
  <si>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</si>
  <si>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</si>
  <si>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</si>
  <si>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</si>
  <si>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</si>
  <si>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</si>
  <si>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</si>
  <si>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</si>
  <si>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</si>
  <si>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</si>
  <si>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</si>
  <si>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</si>
  <si>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</si>
  <si>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</si>
  <si>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</si>
  <si>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</si>
  <si>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</si>
  <si>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</si>
  <si>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</si>
  <si>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</si>
  <si>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</si>
  <si>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</si>
  <si>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</si>
  <si>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</si>
  <si>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</si>
  <si>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</si>
  <si>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</si>
  <si>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</si>
  <si>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</si>
  <si>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</si>
  <si>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</si>
  <si>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</si>
  <si>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</si>
  <si>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</si>
  <si>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</si>
  <si>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</si>
  <si>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</si>
  <si>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</si>
  <si>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</si>
  <si>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</si>
  <si>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</si>
  <si>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</si>
  <si>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</si>
  <si>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</si>
  <si>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</si>
  <si>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</si>
  <si>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</si>
  <si>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</si>
  <si>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</si>
  <si>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</si>
  <si>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</si>
  <si>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</si>
  <si>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</si>
  <si>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</si>
  <si>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</si>
  <si>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</si>
  <si>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</si>
  <si>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</si>
  <si>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</si>
  <si>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</si>
  <si>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</si>
  <si>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</si>
  <si>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</si>
  <si>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</si>
  <si>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</si>
  <si>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</si>
  <si>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</si>
  <si>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</si>
  <si>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</si>
  <si>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</si>
  <si>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</si>
  <si>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</si>
  <si>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</si>
  <si>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</si>
  <si>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</si>
  <si>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</si>
  <si>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</si>
  <si>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</si>
  <si>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</si>
  <si>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</si>
  <si>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</si>
  <si>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</si>
  <si>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</si>
  <si>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</si>
  <si>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</si>
  <si>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</si>
  <si>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</si>
  <si>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</si>
  <si>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</si>
  <si>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</si>
  <si>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</si>
  <si>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</si>
  <si>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</si>
  <si>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</si>
  <si>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</si>
  <si>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</si>
  <si>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</si>
  <si>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</si>
  <si>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</si>
  <si>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</si>
  <si>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</si>
  <si>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</si>
  <si>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</si>
  <si>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</si>
  <si>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</si>
  <si>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</si>
  <si>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</si>
  <si>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</si>
  <si>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</si>
  <si>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</si>
  <si>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</si>
  <si>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</si>
  <si>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</si>
  <si>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</si>
  <si>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</si>
  <si>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</si>
  <si>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</si>
  <si>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</si>
  <si>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</si>
  <si>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</si>
  <si>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</si>
  <si>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</si>
  <si>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</si>
  <si>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</si>
  <si>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</si>
  <si>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</si>
  <si>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</si>
  <si>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</si>
  <si>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</si>
  <si>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</si>
  <si>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</si>
  <si>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</si>
  <si>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</si>
  <si>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</si>
  <si>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</si>
  <si>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</si>
  <si>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</si>
  <si>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</si>
  <si>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</si>
  <si>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</si>
  <si>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</si>
  <si>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</si>
  <si>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</si>
  <si>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</si>
  <si>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</si>
  <si>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</si>
  <si>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</si>
  <si>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</si>
  <si>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</si>
  <si>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</si>
  <si>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</si>
  <si>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</si>
  <si>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</si>
  <si>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</si>
  <si>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</si>
  <si>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</si>
  <si>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</si>
  <si>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</si>
  <si>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</si>
  <si>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</si>
  <si>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</si>
  <si>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</si>
  <si>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</si>
  <si>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</si>
  <si>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</si>
  <si>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</si>
  <si>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</si>
  <si>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</si>
  <si>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</si>
  <si>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</si>
  <si>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</si>
  <si>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</si>
  <si>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</si>
  <si>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</si>
  <si>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</si>
  <si>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</si>
  <si>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</si>
  <si>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</si>
  <si>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</si>
  <si>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</si>
  <si>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</si>
  <si>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</si>
  <si>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</si>
  <si>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</si>
  <si>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</si>
  <si>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</si>
  <si>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</si>
  <si>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</si>
  <si>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</si>
  <si>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</si>
  <si>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</si>
  <si>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</si>
  <si>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</si>
  <si>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</si>
  <si>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</si>
  <si>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</si>
  <si>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</si>
  <si>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</si>
  <si>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</si>
  <si>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</si>
  <si>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</si>
  <si>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</si>
  <si>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</si>
  <si>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</si>
  <si>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</si>
  <si>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</si>
  <si>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</si>
  <si>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</si>
  <si>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</si>
  <si>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</si>
  <si>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</si>
  <si>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</si>
  <si>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</si>
  <si>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</si>
  <si>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</si>
  <si>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</si>
  <si>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</si>
  <si>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</si>
  <si>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</si>
  <si>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</si>
  <si>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</si>
  <si>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</si>
  <si>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</si>
  <si>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</si>
  <si>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</si>
  <si>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</si>
  <si>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</si>
  <si>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</si>
  <si>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</si>
  <si>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</si>
  <si>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</si>
  <si>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</si>
  <si>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</si>
  <si>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</si>
  <si>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</si>
  <si>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</si>
  <si>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</si>
  <si>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</si>
  <si>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</si>
  <si>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</si>
  <si>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</si>
  <si>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</si>
  <si>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</si>
  <si>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</si>
  <si>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</si>
  <si>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</si>
  <si>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</si>
  <si>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</si>
  <si>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</si>
  <si>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</si>
  <si>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</si>
  <si>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</si>
  <si>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</si>
  <si>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</si>
  <si>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</si>
  <si>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</si>
  <si>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</si>
  <si>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</si>
  <si>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</si>
  <si>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</si>
  <si>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</si>
  <si>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</si>
  <si>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</si>
  <si>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</si>
  <si>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</si>
  <si>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</si>
  <si>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</si>
  <si>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</si>
  <si>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</si>
  <si>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</si>
  <si>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</si>
  <si>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</si>
  <si>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</si>
  <si>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</si>
  <si>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</si>
  <si>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</si>
  <si>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</si>
  <si>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</si>
  <si>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</si>
  <si>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</si>
  <si>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</si>
  <si>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</si>
  <si>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</si>
  <si>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</si>
  <si>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</si>
  <si>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</si>
  <si>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</si>
  <si>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</si>
  <si>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</si>
  <si>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</si>
  <si>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</si>
  <si>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</si>
  <si>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</si>
  <si>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</si>
  <si>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</si>
  <si>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</si>
  <si>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</si>
  <si>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</si>
  <si>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</si>
  <si>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</si>
  <si>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</si>
  <si>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</si>
  <si>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</si>
  <si>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</si>
  <si>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</si>
  <si>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</si>
  <si>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</si>
  <si>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</si>
  <si>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</si>
  <si>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</si>
  <si>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</si>
  <si>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</si>
  <si>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</si>
  <si>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</si>
  <si>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</si>
  <si>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</si>
  <si>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</si>
  <si>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</si>
  <si>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</si>
  <si>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</si>
  <si>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</si>
  <si>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</si>
  <si>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</si>
  <si>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</si>
  <si>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</si>
  <si>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</si>
  <si>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</si>
  <si>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</si>
  <si>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</si>
  <si>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</si>
  <si>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</si>
  <si>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</si>
  <si>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</si>
  <si>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</si>
  <si>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</si>
  <si>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</si>
  <si>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</si>
  <si>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</si>
  <si>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</si>
  <si>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</si>
  <si>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</si>
  <si>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</si>
  <si>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</si>
  <si>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</si>
  <si>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</si>
  <si>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</si>
  <si>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</si>
  <si>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</si>
  <si>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</si>
  <si>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</si>
  <si>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</si>
  <si>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</si>
  <si>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</si>
  <si>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</si>
  <si>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</si>
  <si>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</si>
  <si>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</si>
  <si>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</si>
  <si>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</si>
  <si>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</si>
  <si>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</si>
  <si>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</si>
  <si>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</si>
  <si>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</si>
  <si>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</si>
  <si>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</si>
  <si>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</si>
  <si>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</si>
  <si>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</si>
  <si>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</si>
  <si>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</si>
  <si>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</si>
  <si>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</si>
  <si>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</si>
  <si>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</si>
  <si>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</si>
  <si>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</si>
  <si>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</si>
  <si>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</si>
  <si>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</si>
  <si>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</si>
  <si>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</si>
  <si>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</si>
  <si>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</si>
  <si>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</si>
  <si>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</si>
  <si>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</si>
  <si>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</si>
  <si>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</si>
  <si>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</si>
  <si>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</si>
  <si>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</si>
  <si>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</si>
  <si>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</si>
  <si>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</si>
  <si>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</si>
  <si>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</si>
  <si>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</si>
  <si>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</si>
  <si>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</si>
  <si>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</si>
  <si>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</si>
  <si>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</si>
  <si>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</si>
  <si>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</si>
  <si>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</si>
  <si>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</si>
  <si>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</si>
  <si>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</si>
  <si>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</si>
  <si>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</si>
  <si>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</si>
  <si>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</si>
  <si>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</si>
  <si>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</si>
  <si>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</si>
  <si>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</si>
  <si>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</si>
  <si>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</si>
  <si>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</si>
  <si>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</si>
  <si>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</si>
  <si>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</si>
  <si>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</si>
  <si>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</si>
  <si>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</si>
  <si>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</si>
  <si>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</si>
  <si>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</si>
  <si>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</si>
  <si>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</si>
  <si>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</si>
  <si>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</si>
  <si>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</si>
  <si>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</si>
  <si>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</si>
  <si>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</si>
  <si>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</si>
  <si>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</si>
  <si>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</si>
  <si>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</si>
  <si>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</si>
  <si>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</si>
  <si>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</si>
  <si>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</si>
  <si>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</si>
  <si>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</si>
  <si>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</si>
  <si>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</si>
  <si>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</si>
  <si>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</si>
  <si>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</si>
  <si>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</si>
  <si>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</si>
  <si>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</si>
  <si>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</si>
  <si>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</si>
  <si>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</si>
  <si>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</si>
  <si>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</si>
  <si>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</si>
  <si>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</si>
  <si>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</si>
  <si>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</si>
  <si>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</si>
  <si>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</si>
  <si>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</si>
  <si>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</si>
  <si>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</si>
  <si>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</si>
  <si>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</si>
  <si>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</si>
  <si>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</si>
  <si>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</si>
  <si>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</si>
  <si>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</si>
  <si>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</si>
  <si>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</si>
  <si>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</si>
  <si>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</si>
  <si>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</si>
  <si>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</si>
  <si>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</si>
  <si>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</si>
  <si>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</si>
  <si>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</si>
  <si>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</si>
  <si>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</si>
  <si>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</si>
  <si>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</si>
  <si>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</si>
  <si>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</si>
  <si>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</si>
  <si>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</si>
  <si>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</si>
  <si>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</si>
  <si>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</si>
  <si>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</si>
  <si>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</si>
  <si>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</si>
  <si>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</si>
  <si>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</si>
  <si>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</si>
  <si>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</si>
  <si>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</si>
  <si>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</si>
  <si>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</si>
  <si>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</si>
  <si>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</si>
  <si>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</si>
  <si>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</si>
  <si>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</si>
  <si>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</si>
  <si>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</si>
  <si>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</si>
  <si>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</si>
  <si>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</si>
  <si>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</si>
  <si>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</si>
  <si>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</si>
  <si>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</si>
  <si>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</si>
  <si>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</si>
  <si>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</si>
  <si>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</si>
  <si>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</si>
  <si>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</si>
  <si>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</si>
  <si>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</si>
  <si>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</si>
  <si>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</si>
  <si>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</si>
  <si>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</si>
  <si>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</si>
  <si>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</si>
  <si>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</si>
  <si>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</si>
  <si>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</si>
  <si>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</si>
  <si>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</si>
  <si>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</si>
  <si>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</si>
  <si>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</si>
  <si>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</si>
  <si>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</si>
  <si>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</si>
  <si>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</si>
  <si>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</si>
  <si>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</si>
  <si>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</si>
  <si>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</si>
  <si>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</si>
  <si>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</si>
  <si>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</si>
  <si>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</si>
  <si>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</si>
  <si>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</si>
  <si>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</si>
  <si>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</si>
  <si>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</si>
  <si>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</si>
  <si>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</si>
  <si>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</si>
  <si>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</si>
  <si>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</si>
  <si>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</si>
  <si>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</si>
  <si>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</si>
  <si>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</si>
  <si>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</si>
  <si>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</si>
  <si>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</si>
  <si>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</si>
  <si>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</si>
  <si>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</si>
  <si>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</si>
  <si>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</si>
  <si>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</si>
  <si>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</si>
  <si>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</si>
  <si>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</si>
  <si>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</si>
  <si>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</si>
  <si>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</si>
  <si>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</si>
  <si>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</si>
  <si>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</si>
  <si>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</si>
  <si>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</si>
  <si>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</si>
  <si>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</si>
  <si>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</si>
  <si>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</si>
  <si>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</si>
  <si>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</si>
  <si>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</si>
  <si>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</si>
  <si>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</si>
  <si>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</si>
  <si>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</si>
  <si>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</si>
  <si>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</si>
  <si>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</si>
  <si>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</si>
  <si>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</si>
  <si>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</si>
  <si>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</si>
  <si>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</si>
  <si>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</si>
  <si>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</si>
  <si>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</si>
  <si>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</si>
  <si>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</si>
  <si>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</si>
  <si>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</si>
  <si>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</si>
  <si>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</si>
  <si>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</si>
  <si>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</si>
  <si>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</si>
  <si>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</si>
  <si>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</si>
  <si>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</si>
  <si>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</si>
  <si>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</si>
  <si>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</si>
  <si>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</si>
  <si>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</si>
  <si>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</si>
  <si>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</si>
  <si>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</si>
  <si>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</si>
  <si>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</si>
  <si>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</si>
  <si>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</si>
  <si>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</si>
  <si>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</si>
  <si>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</si>
  <si>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</si>
  <si>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</si>
  <si>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</si>
  <si>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</si>
  <si>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</si>
  <si>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</si>
  <si>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</si>
  <si>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</si>
  <si>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</si>
  <si>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</si>
  <si>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</si>
  <si>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</si>
  <si>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</si>
  <si>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</si>
  <si>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</si>
  <si>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</si>
  <si>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</si>
  <si>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</si>
  <si>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</si>
  <si>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</si>
  <si>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</si>
  <si>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</si>
  <si>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</si>
  <si>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</si>
  <si>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</si>
  <si>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</si>
  <si>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</si>
  <si>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</si>
  <si>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</si>
  <si>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</si>
  <si>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</si>
  <si>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</si>
  <si>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</si>
  <si>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</si>
  <si>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</si>
  <si>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</si>
  <si>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</si>
  <si>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</si>
  <si>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</si>
  <si>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</si>
  <si>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</si>
  <si>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</si>
  <si>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</si>
  <si>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</si>
  <si>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</si>
  <si>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</si>
  <si>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</si>
  <si>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</si>
  <si>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</si>
  <si>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</si>
  <si>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</si>
  <si>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</si>
  <si>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</si>
  <si>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</si>
  <si>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</si>
  <si>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</si>
  <si>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</si>
  <si>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</si>
  <si>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</si>
  <si>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</si>
  <si>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</si>
  <si>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</si>
  <si>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</si>
  <si>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</si>
  <si>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</si>
  <si>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</si>
  <si>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</si>
  <si>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</si>
  <si>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</si>
  <si>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</si>
  <si>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</si>
  <si>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</si>
  <si>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</si>
  <si>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</si>
  <si>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</si>
  <si>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</si>
  <si>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</si>
  <si>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</si>
  <si>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</si>
  <si>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</si>
  <si>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</si>
  <si>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</si>
  <si>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</si>
  <si>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</si>
  <si>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</si>
  <si>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</si>
  <si>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</si>
  <si>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</si>
  <si>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</si>
  <si>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</si>
  <si>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</si>
  <si>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</si>
  <si>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</si>
  <si>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</si>
  <si>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</si>
  <si>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</si>
  <si>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</si>
  <si>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</si>
  <si>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</si>
  <si>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</si>
  <si>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</si>
  <si>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</si>
  <si>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</si>
  <si>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</si>
  <si>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</si>
  <si>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</si>
  <si>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</si>
  <si>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</si>
  <si>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</si>
  <si>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</si>
  <si>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</si>
  <si>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</si>
  <si>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</si>
  <si>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</si>
  <si>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</si>
  <si>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</si>
  <si>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</si>
  <si>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</si>
  <si>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</si>
  <si>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</si>
  <si>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</si>
  <si>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</si>
  <si>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</si>
  <si>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</si>
  <si>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</si>
  <si>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</si>
  <si>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</si>
  <si>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</si>
  <si>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</si>
  <si>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</si>
  <si>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</si>
  <si>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</si>
  <si>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</si>
  <si>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</si>
  <si>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</si>
  <si>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</si>
  <si>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</si>
  <si>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</si>
  <si>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</si>
  <si>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</si>
  <si>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</si>
  <si>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</si>
  <si>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</si>
  <si>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</si>
  <si>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</si>
  <si>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</si>
  <si>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</si>
  <si>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</si>
  <si>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</si>
  <si>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</si>
  <si>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</si>
  <si>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</si>
  <si>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</si>
  <si>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</si>
  <si>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</si>
  <si>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</si>
  <si>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</si>
  <si>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</si>
  <si>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</si>
  <si>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</si>
  <si>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</si>
  <si>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</si>
  <si>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</si>
  <si>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</si>
  <si>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</si>
  <si>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</si>
  <si>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</si>
  <si>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</si>
  <si>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</si>
  <si>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</si>
  <si>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</si>
  <si>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</si>
  <si>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</si>
  <si>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</si>
  <si>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</si>
  <si>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</si>
  <si>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</si>
  <si>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</si>
  <si>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</si>
  <si>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</si>
  <si>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</si>
  <si>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</si>
  <si>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</si>
  <si>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</si>
  <si>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</si>
  <si>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</si>
  <si>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</si>
  <si>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</si>
  <si>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</si>
  <si>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</si>
  <si>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</si>
  <si>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</si>
  <si>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</si>
  <si>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</si>
  <si>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</si>
  <si>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</si>
  <si>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</si>
  <si>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</si>
  <si>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</si>
  <si>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</si>
  <si>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</si>
  <si>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</si>
  <si>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</si>
  <si>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</si>
  <si>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</si>
  <si>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</si>
  <si>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</si>
  <si>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</si>
  <si>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</si>
  <si>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</si>
  <si>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</si>
  <si>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</si>
  <si>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</si>
  <si>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</si>
  <si>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</si>
  <si>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</si>
  <si>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</si>
  <si>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</si>
  <si>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</si>
  <si>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</si>
  <si>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</si>
  <si>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</si>
  <si>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</si>
  <si>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</si>
  <si>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</si>
  <si>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</si>
  <si>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</si>
  <si>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</si>
  <si>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</si>
  <si>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</si>
  <si>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</si>
  <si>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</si>
  <si>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</si>
  <si>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</si>
  <si>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</si>
  <si>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</si>
  <si>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</si>
  <si>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</si>
  <si>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</si>
  <si>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</si>
  <si>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</si>
  <si>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</si>
  <si>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</si>
  <si>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</si>
  <si>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</si>
  <si>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</si>
  <si>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</si>
  <si>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</si>
  <si>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</si>
  <si>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</si>
  <si>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</si>
  <si>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</si>
  <si>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</si>
  <si>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</si>
  <si>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</si>
  <si>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</si>
  <si>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</si>
  <si>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</si>
  <si>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</si>
  <si>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</si>
  <si>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</si>
  <si>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</si>
  <si>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</si>
  <si>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</si>
  <si>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</si>
  <si>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</si>
  <si>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</si>
  <si>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</si>
  <si>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</si>
  <si>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</si>
  <si>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</si>
  <si>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</si>
  <si>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</si>
  <si>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</si>
  <si>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</si>
  <si>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</si>
  <si>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</si>
  <si>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</si>
  <si>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</si>
  <si>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</si>
  <si>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</si>
  <si>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</si>
  <si>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</si>
  <si>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</si>
  <si>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</si>
  <si>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</si>
  <si>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</si>
  <si>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</si>
  <si>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</si>
  <si>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</si>
  <si>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</si>
  <si>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</si>
  <si>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</si>
  <si>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</si>
  <si>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</si>
  <si>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</si>
  <si>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</si>
  <si>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</si>
  <si>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</si>
  <si>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</si>
  <si>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</si>
  <si>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</si>
  <si>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</si>
  <si>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</si>
  <si>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</si>
  <si>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</si>
  <si>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</si>
  <si>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</si>
  <si>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</si>
  <si>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</si>
  <si>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</si>
  <si>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</si>
  <si>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</si>
  <si>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</si>
  <si>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</si>
  <si>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</si>
  <si>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</si>
  <si>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</si>
  <si>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</si>
  <si>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</si>
  <si>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</si>
  <si>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</si>
  <si>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</si>
  <si>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</si>
  <si>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</si>
  <si>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</si>
  <si>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</si>
  <si>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</si>
  <si>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</si>
  <si>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</si>
  <si>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</si>
  <si>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</si>
  <si>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</si>
  <si>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</si>
  <si>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</si>
  <si>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</si>
  <si>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</si>
  <si>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</si>
  <si>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</si>
  <si>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</si>
  <si>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</si>
  <si>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</si>
  <si>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</si>
  <si>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</si>
  <si>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</si>
  <si>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</si>
  <si>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</si>
  <si>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</si>
  <si>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</si>
  <si>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</si>
  <si>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</si>
  <si>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</si>
  <si>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</si>
  <si>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</si>
  <si>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</si>
  <si>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</si>
  <si>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</si>
  <si>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</si>
  <si>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</si>
  <si>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</si>
  <si>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</si>
  <si>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</si>
  <si>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</si>
  <si>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</si>
  <si>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</si>
  <si>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</si>
  <si>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</si>
  <si>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</si>
  <si>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</si>
  <si>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</si>
  <si>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</si>
  <si>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</si>
  <si>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</si>
  <si>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</si>
  <si>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</si>
  <si>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</si>
  <si>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</si>
  <si>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</si>
  <si>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</si>
  <si>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</si>
  <si>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</si>
  <si>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</si>
  <si>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</si>
  <si>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</si>
  <si>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</si>
  <si>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</si>
  <si>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</si>
  <si>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</si>
  <si>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</si>
  <si>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</si>
  <si>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</si>
  <si>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</si>
  <si>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</si>
  <si>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</si>
  <si>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</si>
  <si>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</si>
  <si>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</si>
  <si>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</si>
  <si>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</si>
  <si>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</si>
  <si>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</si>
  <si>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</si>
  <si>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</si>
  <si>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</si>
  <si>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</si>
  <si>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</si>
  <si>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</si>
  <si>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</si>
  <si>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</si>
  <si>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</si>
  <si>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</si>
  <si>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</si>
  <si>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</si>
  <si>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</si>
  <si>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</si>
  <si>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</si>
  <si>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</si>
  <si>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</si>
  <si>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</si>
  <si>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</si>
  <si>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</si>
  <si>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</si>
  <si>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</si>
  <si>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</si>
  <si>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</si>
  <si>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</si>
  <si>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</si>
  <si>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</si>
  <si>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</si>
  <si>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</si>
  <si>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</si>
  <si>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</si>
  <si>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</si>
  <si>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</si>
  <si>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</si>
  <si>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</si>
  <si>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</si>
  <si>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</si>
  <si>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</si>
  <si>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</si>
  <si>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</si>
  <si>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</si>
  <si>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</si>
  <si>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</si>
  <si>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</si>
  <si>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</si>
  <si>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</si>
  <si>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</si>
  <si>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</si>
  <si>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</si>
  <si>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</si>
  <si>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</si>
  <si>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</si>
  <si>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</si>
  <si>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</si>
  <si>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</si>
  <si>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</si>
  <si>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</si>
  <si>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</si>
  <si>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</si>
  <si>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</si>
  <si>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</si>
  <si>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</si>
  <si>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</si>
  <si>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</si>
  <si>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</si>
  <si>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</si>
  <si>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</si>
  <si>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</si>
  <si>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</si>
  <si>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</si>
  <si>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</si>
  <si>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</si>
  <si>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</si>
  <si>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</si>
  <si>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</si>
  <si>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</si>
  <si>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</si>
  <si>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</si>
  <si>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</si>
  <si>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</si>
  <si>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</si>
  <si>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</si>
  <si>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</si>
  <si>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</si>
  <si>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</si>
  <si>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</si>
  <si>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</si>
  <si>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</si>
  <si>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</si>
  <si>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</si>
  <si>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</si>
  <si>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</si>
  <si>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</si>
  <si>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</si>
  <si>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</si>
  <si>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</si>
  <si>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</si>
  <si>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</si>
  <si>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</si>
  <si>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</si>
  <si>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</si>
  <si>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</si>
  <si>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</si>
  <si>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</si>
  <si>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</si>
  <si>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</si>
  <si>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</si>
  <si>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</si>
  <si>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</si>
  <si>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</si>
  <si>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</si>
  <si>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</si>
  <si>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</si>
  <si>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</si>
  <si>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</si>
  <si>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</si>
  <si>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</si>
  <si>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</si>
  <si>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</si>
  <si>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</si>
  <si>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</si>
  <si>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</si>
  <si>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</si>
  <si>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</si>
  <si>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</si>
  <si>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</si>
  <si>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</si>
  <si>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</si>
  <si>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</si>
  <si>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</si>
  <si>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</si>
  <si>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</si>
  <si>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</si>
  <si>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</si>
  <si>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</si>
  <si>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</si>
  <si>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</si>
  <si>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</si>
  <si>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</si>
  <si>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</si>
  <si>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</si>
  <si>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</si>
  <si>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</si>
  <si>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</si>
  <si>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</si>
  <si>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</si>
  <si>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</si>
  <si>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</si>
  <si>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</si>
  <si>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</si>
  <si>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</si>
  <si>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</si>
  <si>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</si>
  <si>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</si>
  <si>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</si>
  <si>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</si>
  <si>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</si>
  <si>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</si>
  <si>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</si>
  <si>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</si>
  <si>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</si>
  <si>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</si>
  <si>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</si>
  <si>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</si>
  <si>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</si>
  <si>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</si>
  <si>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</si>
  <si>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</si>
  <si>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</si>
  <si>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</si>
  <si>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</si>
  <si>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</si>
  <si>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</si>
  <si>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</si>
  <si>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</si>
  <si>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</si>
  <si>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</si>
  <si>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</si>
  <si>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</si>
  <si>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</si>
  <si>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</si>
  <si>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</si>
  <si>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</si>
  <si>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</si>
  <si>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</si>
  <si>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</si>
  <si>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</si>
  <si>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</si>
  <si>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</si>
  <si>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</si>
  <si>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</si>
  <si>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</si>
  <si>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</si>
  <si>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</si>
  <si>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</si>
  <si>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</si>
  <si>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</si>
  <si>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</si>
  <si>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</si>
  <si>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</si>
  <si>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</si>
  <si>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</si>
  <si>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</si>
  <si>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</si>
  <si>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</si>
  <si>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</si>
  <si>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</si>
  <si>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</si>
  <si>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</si>
  <si>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</si>
  <si>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</si>
  <si>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</si>
  <si>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</si>
  <si>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</si>
  <si>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</si>
  <si>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</si>
  <si>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</si>
  <si>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</si>
  <si>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</si>
  <si>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</si>
  <si>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</si>
  <si>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</si>
  <si>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</si>
  <si>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</si>
  <si>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</si>
  <si>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</si>
  <si>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</si>
  <si>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</si>
  <si>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</si>
  <si>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</si>
  <si>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</si>
  <si>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</si>
  <si>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</si>
  <si>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</si>
  <si>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</si>
  <si>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</si>
  <si>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</si>
  <si>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</si>
  <si>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</si>
  <si>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</si>
  <si>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</si>
  <si>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</si>
  <si>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</si>
  <si>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</si>
  <si>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</si>
  <si>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</si>
  <si>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</si>
  <si>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</si>
  <si>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</si>
  <si>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</si>
  <si>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</si>
  <si>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</si>
  <si>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</si>
  <si>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</si>
  <si>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</si>
  <si>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</si>
  <si>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</si>
  <si>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</si>
  <si>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</si>
  <si>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</si>
  <si>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</si>
  <si>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</si>
  <si>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</si>
  <si>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</si>
  <si>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</si>
  <si>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</si>
  <si>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</si>
  <si>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</si>
  <si>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</si>
  <si>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</si>
  <si>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</si>
  <si>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</si>
  <si>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</si>
  <si>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</si>
  <si>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</si>
  <si>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</si>
  <si>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</si>
  <si>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</si>
  <si>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</si>
  <si>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</si>
  <si>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</si>
  <si>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</si>
  <si>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</si>
  <si>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</si>
  <si>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</si>
  <si>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</si>
  <si>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</si>
  <si>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</si>
  <si>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</si>
  <si>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</si>
  <si>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</si>
  <si>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</si>
  <si>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</si>
  <si>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</si>
  <si>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</si>
  <si>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</si>
  <si>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</si>
  <si>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</si>
  <si>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</si>
  <si>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</si>
  <si>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</si>
  <si>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</si>
  <si>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</si>
  <si>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</si>
  <si>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</si>
  <si>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</si>
  <si>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</si>
  <si>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</si>
  <si>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</si>
  <si>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</si>
  <si>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</si>
  <si>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</si>
  <si>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</si>
  <si>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</si>
  <si>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</si>
  <si>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</si>
  <si>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</si>
  <si>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</si>
  <si>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</si>
  <si>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</si>
  <si>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</si>
  <si>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</si>
  <si>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</si>
  <si>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</si>
  <si>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</si>
  <si>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</si>
  <si>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</si>
  <si>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</si>
  <si>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</si>
  <si>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</si>
  <si>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</si>
  <si>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</si>
  <si>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</si>
  <si>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</si>
  <si>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</si>
  <si>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</si>
  <si>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</si>
  <si>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</si>
  <si>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</si>
  <si>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</si>
  <si>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</si>
  <si>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</si>
  <si>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</si>
  <si>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</si>
  <si>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</si>
  <si>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</si>
  <si>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</si>
  <si>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</si>
  <si>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</si>
  <si>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</si>
  <si>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</si>
  <si>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</si>
  <si>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</si>
  <si>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</si>
  <si>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</si>
  <si>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</si>
  <si>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</si>
  <si>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</si>
  <si>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</si>
  <si>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</si>
  <si>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</si>
  <si>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</si>
  <si>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</si>
  <si>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</si>
  <si>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</si>
  <si>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</si>
  <si>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</si>
  <si>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</si>
  <si>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</si>
  <si>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</si>
  <si>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</si>
  <si>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</si>
  <si>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</si>
  <si>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</si>
  <si>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</si>
  <si>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</si>
  <si>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</si>
  <si>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</si>
  <si>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</si>
  <si>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</si>
  <si>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</si>
  <si>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</si>
  <si>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</si>
  <si>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</si>
  <si>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</si>
  <si>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</si>
  <si>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</si>
  <si>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</si>
  <si>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</si>
  <si>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</si>
  <si>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</si>
  <si>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</si>
  <si>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</si>
  <si>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</si>
  <si>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</si>
  <si>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</si>
  <si>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</si>
  <si>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</si>
  <si>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</si>
  <si>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</si>
  <si>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</si>
  <si>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</si>
  <si>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</si>
  <si>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</si>
  <si>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</si>
  <si>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</si>
  <si>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</si>
  <si>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</si>
  <si>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</si>
  <si>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</si>
  <si>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</si>
  <si>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</si>
  <si>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</si>
  <si>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</si>
  <si>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</si>
  <si>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</si>
  <si>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</si>
  <si>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</si>
  <si>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</si>
  <si>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</si>
  <si>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</si>
  <si>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</si>
  <si>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</si>
  <si>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</si>
  <si>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</si>
  <si>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</si>
  <si>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</si>
  <si>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</si>
  <si>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</si>
  <si>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</si>
  <si>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</si>
  <si>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</si>
  <si>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</si>
  <si>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</si>
  <si>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</si>
  <si>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</si>
  <si>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</si>
  <si>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</si>
  <si>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</si>
  <si>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</si>
  <si>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</si>
  <si>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</si>
  <si>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</si>
  <si>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</si>
  <si>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</si>
  <si>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</si>
  <si>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</si>
  <si>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</si>
  <si>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</si>
  <si>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</si>
  <si>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</si>
  <si>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</si>
  <si>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</si>
  <si>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</si>
  <si>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</si>
  <si>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</si>
  <si>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</si>
  <si>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</si>
  <si>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</si>
  <si>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</si>
  <si>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</si>
  <si>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</si>
  <si>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</si>
  <si>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</si>
  <si>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</si>
  <si>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</si>
  <si>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</si>
  <si>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</si>
  <si>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</si>
  <si>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</si>
  <si>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</si>
  <si>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</si>
  <si>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</si>
  <si>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</si>
  <si>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</si>
  <si>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</si>
  <si>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</si>
  <si>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</si>
  <si>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</si>
  <si>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</si>
  <si>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</si>
  <si>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</si>
  <si>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</si>
  <si>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</si>
  <si>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</si>
  <si>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</si>
  <si>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</si>
  <si>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</si>
  <si>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</si>
  <si>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</si>
  <si>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</si>
  <si>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</si>
  <si>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</si>
  <si>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</si>
  <si>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</si>
  <si>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</si>
  <si>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</si>
  <si>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</si>
  <si>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</si>
  <si>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</si>
  <si>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</si>
  <si>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</si>
  <si>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</si>
  <si>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</si>
  <si>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</si>
  <si>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</si>
  <si>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</si>
  <si>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</si>
  <si>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</si>
  <si>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</si>
  <si>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</si>
  <si>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</si>
  <si>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</si>
  <si>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</si>
  <si>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</si>
  <si>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</si>
  <si>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</si>
  <si>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</si>
  <si>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</si>
  <si>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</si>
  <si>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</si>
  <si>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</si>
  <si>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</si>
  <si>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</si>
  <si>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</si>
  <si>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</si>
  <si>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</si>
  <si>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</si>
  <si>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</si>
  <si>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</si>
  <si>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</si>
  <si>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</si>
  <si>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</si>
  <si>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</si>
  <si>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</si>
  <si>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</si>
  <si>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</si>
  <si>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</si>
  <si>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</si>
  <si>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</si>
  <si>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</si>
  <si>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</si>
  <si>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</si>
  <si>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</si>
  <si>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</si>
  <si>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</si>
  <si>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</si>
  <si>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</si>
  <si>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</si>
  <si>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</si>
  <si>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</si>
  <si>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</si>
  <si>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</si>
  <si>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</si>
  <si>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</si>
  <si>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</si>
  <si>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</si>
  <si>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</si>
  <si>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</si>
  <si>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</si>
  <si>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</si>
  <si>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</si>
  <si>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</si>
  <si>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</si>
  <si>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</si>
  <si>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</si>
  <si>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</si>
  <si>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</si>
  <si>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</si>
  <si>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</si>
  <si>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</si>
  <si>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</si>
  <si>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</si>
  <si>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</si>
  <si>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</si>
  <si>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</si>
  <si>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</si>
  <si>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</si>
  <si>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</si>
  <si>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</si>
  <si>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</si>
  <si>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</si>
  <si>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</si>
  <si>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</si>
  <si>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</si>
  <si>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</si>
  <si>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</si>
  <si>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</si>
  <si>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</si>
  <si>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</si>
  <si>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</si>
  <si>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</si>
  <si>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</si>
  <si>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</si>
  <si>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</si>
  <si>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</si>
  <si>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</si>
  <si>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</si>
  <si>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</si>
  <si>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</si>
  <si>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</si>
  <si>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</si>
  <si>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</si>
  <si>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</si>
  <si>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</si>
  <si>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</si>
  <si>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</si>
  <si>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</si>
  <si>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</si>
  <si>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</si>
  <si>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</si>
  <si>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</si>
  <si>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</si>
  <si>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</si>
  <si>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</si>
  <si>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</si>
  <si>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</si>
  <si>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</si>
  <si>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</si>
  <si>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</si>
  <si>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</si>
  <si>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</si>
  <si>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</si>
  <si>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</si>
  <si>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</si>
  <si>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</si>
  <si>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</si>
  <si>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</si>
  <si>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</si>
  <si>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</si>
  <si>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</si>
  <si>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</si>
  <si>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</si>
  <si>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</si>
  <si>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</si>
  <si>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</si>
  <si>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</si>
  <si>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</si>
  <si>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</si>
  <si>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</si>
  <si>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</si>
  <si>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</si>
  <si>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</si>
  <si>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</si>
  <si>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</si>
  <si>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</si>
  <si>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</si>
  <si>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</si>
  <si>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</si>
  <si>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</si>
  <si>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</si>
  <si>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</si>
  <si>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</si>
  <si>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</si>
  <si>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</si>
  <si>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</si>
  <si>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</si>
  <si>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</si>
  <si>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</si>
  <si>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</si>
  <si>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</si>
  <si>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</si>
  <si>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</si>
  <si>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</si>
  <si>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</si>
  <si>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</si>
  <si>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</si>
  <si>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</si>
  <si>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</si>
  <si>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</si>
  <si>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</si>
  <si>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</si>
  <si>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</si>
  <si>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</si>
  <si>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</si>
  <si>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</si>
  <si>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</si>
  <si>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</si>
  <si>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</si>
  <si>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</si>
  <si>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</si>
  <si>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</si>
  <si>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</si>
  <si>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</si>
  <si>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</si>
  <si>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</si>
  <si>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</si>
  <si>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</si>
  <si>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</si>
  <si>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</si>
  <si>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</si>
  <si>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</si>
  <si>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</si>
  <si>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</si>
  <si>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</si>
  <si>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</si>
  <si>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</si>
  <si>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</si>
  <si>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</si>
  <si>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</si>
  <si>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</si>
  <si>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</si>
  <si>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</si>
  <si>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</si>
  <si>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</si>
  <si>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</si>
  <si>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</si>
  <si>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</si>
  <si>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</si>
  <si>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</si>
  <si>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</si>
  <si>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</si>
  <si>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</si>
  <si>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</si>
  <si>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</si>
  <si>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</si>
  <si>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</si>
  <si>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</si>
  <si>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</si>
  <si>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</si>
  <si>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</si>
  <si>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</si>
  <si>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</si>
  <si>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</si>
  <si>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</si>
  <si>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</si>
  <si>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</si>
  <si>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</si>
  <si>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</si>
  <si>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</si>
  <si>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</si>
  <si>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</si>
  <si>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</si>
  <si>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</si>
  <si>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</si>
  <si>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</si>
  <si>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</si>
  <si>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</si>
  <si>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</si>
  <si>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</si>
  <si>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</si>
  <si>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</si>
  <si>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</si>
  <si>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</si>
  <si>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</si>
  <si>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</si>
  <si>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</si>
  <si>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</si>
  <si>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</si>
  <si>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</si>
  <si>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</si>
  <si>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</si>
  <si>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</si>
  <si>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</si>
  <si>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</si>
  <si>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</si>
  <si>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</si>
  <si>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</si>
  <si>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</si>
  <si>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</si>
  <si>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</si>
  <si>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</si>
  <si>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</si>
  <si>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</si>
  <si>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</si>
  <si>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</si>
  <si>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</si>
  <si>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</si>
  <si>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</si>
  <si>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</si>
  <si>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</si>
  <si>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</si>
  <si>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</si>
  <si>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</si>
  <si>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</si>
  <si>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</si>
  <si>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</si>
  <si>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</si>
  <si>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</si>
  <si>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</si>
  <si>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</si>
  <si>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</si>
  <si>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</si>
  <si>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</si>
  <si>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</si>
  <si>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</si>
  <si>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</si>
  <si>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</si>
  <si>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</si>
  <si>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</si>
  <si>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</si>
  <si>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</si>
  <si>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</si>
  <si>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</si>
  <si>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</si>
  <si>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</si>
  <si>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</si>
  <si>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</si>
  <si>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</si>
  <si>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</si>
  <si>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</si>
  <si>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</si>
  <si>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</si>
  <si>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</si>
  <si>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</si>
  <si>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</si>
  <si>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</si>
  <si>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</si>
  <si>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</si>
  <si>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</si>
  <si>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</si>
  <si>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</si>
  <si>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</si>
  <si>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</si>
  <si>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</si>
  <si>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</si>
  <si>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</si>
  <si>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</si>
  <si>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</si>
  <si>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</si>
  <si>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</si>
  <si>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</si>
  <si>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</si>
  <si>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</si>
  <si>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</si>
  <si>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</si>
  <si>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</si>
  <si>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</si>
  <si>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</si>
  <si>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</si>
  <si>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</si>
  <si>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</si>
  <si>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</si>
  <si>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</si>
  <si>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</si>
  <si>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</si>
  <si>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</si>
  <si>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</si>
  <si>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</si>
  <si>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</si>
  <si>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</si>
  <si>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</si>
  <si>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</si>
  <si>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</si>
  <si>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</si>
  <si>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</si>
  <si>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</si>
  <si>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</si>
  <si>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</si>
  <si>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</si>
  <si>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</si>
  <si>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</si>
  <si>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</si>
  <si>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</si>
  <si>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</si>
  <si>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</si>
  <si>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</si>
  <si>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</si>
  <si>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</si>
  <si>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</si>
  <si>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</si>
  <si>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</si>
  <si>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</si>
  <si>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</si>
  <si>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</si>
  <si>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</si>
  <si>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</si>
  <si>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</si>
  <si>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</si>
  <si>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</si>
  <si>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</si>
  <si>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</si>
  <si>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</si>
  <si>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</si>
  <si>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</si>
  <si>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</si>
  <si>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</si>
  <si>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</si>
  <si>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</si>
  <si>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</si>
  <si>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</si>
  <si>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</si>
  <si>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</si>
  <si>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</si>
  <si>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</si>
  <si>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</si>
  <si>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</si>
  <si>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</si>
  <si>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</si>
  <si>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</si>
  <si>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</si>
  <si>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</si>
  <si>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</si>
  <si>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</si>
  <si>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</si>
  <si>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</si>
  <si>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</si>
  <si>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</si>
  <si>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</si>
  <si>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</si>
  <si>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</si>
  <si>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</si>
  <si>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</si>
  <si>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</si>
  <si>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</si>
  <si>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</si>
  <si>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</si>
  <si>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</si>
  <si>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</si>
  <si>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</si>
  <si>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</si>
  <si>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</si>
  <si>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</si>
  <si>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</si>
  <si>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</si>
  <si>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</si>
  <si>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</si>
  <si>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</si>
  <si>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</si>
  <si>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</si>
  <si>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</si>
  <si>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</si>
  <si>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</si>
  <si>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</si>
  <si>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</si>
  <si>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</si>
  <si>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</si>
  <si>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</si>
  <si>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</si>
  <si>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</si>
  <si>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</si>
  <si>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</si>
  <si>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</si>
  <si>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</si>
  <si>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</si>
  <si>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</si>
  <si>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</si>
  <si>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</si>
  <si>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</si>
  <si>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</si>
  <si>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</si>
  <si>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</si>
  <si>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</si>
  <si>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</si>
  <si>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</si>
  <si>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</si>
  <si>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</si>
  <si>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</si>
  <si>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</si>
  <si>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</si>
  <si>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</si>
  <si>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</si>
  <si>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</si>
  <si>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</si>
  <si>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</si>
  <si>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</si>
  <si>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</si>
  <si>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</si>
  <si>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</si>
  <si>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</si>
  <si>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</si>
  <si>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</si>
  <si>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</si>
  <si>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</si>
  <si>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</si>
  <si>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</si>
  <si>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</si>
  <si>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</si>
  <si>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</si>
  <si>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</si>
  <si>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</si>
  <si>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</si>
  <si>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</si>
  <si>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</si>
  <si>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</si>
  <si>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</si>
  <si>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</si>
  <si>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</si>
  <si>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</si>
  <si>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</si>
  <si>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</si>
  <si>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</si>
  <si>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</si>
  <si>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</si>
  <si>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</si>
  <si>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</si>
  <si>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</si>
  <si>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</si>
  <si>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</si>
  <si>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</si>
  <si>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</si>
  <si>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</si>
  <si>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</si>
  <si>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</si>
  <si>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</si>
  <si>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</si>
  <si>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</si>
  <si>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</si>
  <si>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</si>
  <si>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</si>
  <si>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</si>
  <si>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</si>
  <si>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</si>
  <si>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</si>
  <si>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</si>
  <si>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</si>
  <si>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</si>
  <si>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</si>
  <si>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</si>
  <si>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</si>
  <si>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</si>
  <si>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</si>
  <si>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</si>
  <si>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</si>
  <si>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</si>
  <si>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</si>
  <si>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</si>
  <si>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</si>
  <si>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</si>
  <si>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</si>
  <si>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</si>
  <si>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</si>
  <si>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</si>
  <si>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</si>
  <si>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</si>
  <si>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</si>
  <si>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</si>
  <si>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</si>
  <si>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</si>
  <si>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</si>
  <si>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</si>
  <si>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</si>
  <si>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</si>
  <si>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</si>
  <si>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</si>
  <si>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</si>
  <si>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</si>
  <si>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</si>
  <si>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</si>
  <si>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</si>
  <si>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</si>
  <si>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</si>
  <si>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</si>
  <si>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</si>
  <si>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</si>
  <si>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</si>
  <si>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</si>
  <si>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</si>
  <si>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</si>
  <si>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</si>
  <si>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</si>
  <si>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</si>
  <si>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</si>
  <si>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</si>
  <si>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</si>
  <si>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</si>
  <si>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</si>
  <si>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</si>
  <si>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</si>
  <si>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</si>
  <si>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</si>
  <si>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</si>
  <si>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</si>
  <si>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</si>
  <si>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</si>
  <si>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</si>
  <si>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</si>
  <si>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</si>
  <si>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</si>
  <si>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</si>
  <si>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</si>
  <si>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</si>
  <si>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</si>
  <si>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</si>
  <si>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</si>
  <si>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</si>
  <si>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</si>
  <si>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</si>
  <si>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</si>
  <si>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</si>
  <si>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</si>
  <si>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</si>
  <si>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</si>
  <si>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</si>
  <si>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</si>
  <si>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</si>
  <si>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</si>
  <si>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</si>
  <si>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</si>
  <si>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</si>
  <si>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</si>
  <si>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</si>
  <si>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</si>
  <si>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</si>
  <si>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</si>
  <si>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</si>
  <si>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</si>
  <si>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</si>
  <si>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</si>
  <si>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</si>
  <si>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</si>
  <si>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</si>
  <si>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</si>
  <si>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</si>
  <si>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</si>
  <si>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</si>
  <si>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</si>
  <si>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</si>
  <si>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</si>
  <si>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</si>
  <si>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</si>
  <si>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</si>
  <si>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</si>
  <si>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</si>
  <si>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</si>
  <si>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</si>
  <si>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</si>
  <si>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</si>
  <si>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</si>
  <si>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</si>
  <si>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</si>
  <si>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</si>
  <si>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</si>
  <si>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</si>
  <si>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</si>
  <si>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</si>
  <si>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</si>
  <si>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</si>
  <si>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</si>
  <si>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</si>
  <si>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</si>
  <si>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</si>
  <si>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</si>
  <si>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</si>
  <si>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</si>
  <si>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</si>
  <si>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</si>
  <si>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</si>
  <si>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</si>
  <si>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</si>
  <si>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</si>
  <si>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</si>
  <si>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</si>
  <si>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</si>
  <si>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</si>
  <si>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</si>
  <si>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</si>
  <si>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</si>
  <si>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</si>
  <si>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</si>
  <si>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</si>
  <si>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</si>
  <si>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</si>
  <si>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</si>
  <si>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</si>
  <si>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</si>
  <si>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</si>
  <si>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</si>
  <si>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</si>
  <si>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</si>
  <si>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</si>
  <si>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</si>
  <si>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</si>
  <si>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</si>
  <si>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</si>
  <si>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</si>
  <si>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</si>
  <si>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</si>
  <si>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</si>
  <si>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</si>
  <si>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</si>
  <si>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</si>
  <si>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</si>
  <si>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</si>
  <si>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</si>
  <si>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</si>
  <si>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</si>
  <si>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</si>
  <si>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</si>
  <si>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</si>
  <si>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</si>
  <si>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</si>
  <si>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</si>
  <si>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</si>
  <si>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</si>
  <si>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</si>
  <si>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</si>
  <si>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</si>
  <si>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</si>
  <si>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</si>
  <si>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</si>
  <si>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</si>
  <si>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</si>
  <si>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</si>
  <si>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</si>
  <si>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</si>
  <si>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</si>
  <si>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</si>
  <si>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</si>
  <si>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</si>
  <si>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</si>
  <si>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</si>
  <si>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</si>
  <si>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</si>
  <si>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</si>
  <si>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</si>
  <si>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</si>
  <si>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</si>
  <si>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</si>
  <si>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</si>
  <si>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</si>
  <si>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</si>
  <si>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</si>
  <si>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</si>
  <si>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</si>
  <si>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</si>
  <si>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</si>
  <si>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</si>
  <si>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</si>
  <si>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</si>
  <si>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</si>
  <si>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</si>
  <si>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</si>
  <si>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</si>
  <si>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</si>
  <si>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</si>
  <si>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</si>
  <si>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</si>
  <si>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</si>
  <si>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</si>
  <si>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</si>
  <si>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</si>
  <si>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</si>
  <si>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</si>
  <si>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</si>
  <si>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</si>
  <si>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</si>
  <si>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</si>
  <si>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</si>
  <si>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</si>
  <si>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</si>
  <si>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</si>
  <si>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</si>
  <si>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</si>
  <si>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</si>
  <si>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</si>
  <si>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</si>
  <si>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</si>
  <si>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</si>
  <si>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</si>
  <si>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</si>
  <si>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</si>
  <si>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</si>
  <si>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</si>
  <si>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</si>
  <si>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</si>
  <si>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</si>
  <si>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</si>
  <si>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</si>
  <si>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</si>
  <si>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</si>
  <si>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</si>
  <si>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</si>
  <si>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</si>
  <si>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</si>
  <si>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</si>
  <si>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</si>
  <si>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</si>
  <si>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</si>
  <si>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</si>
  <si>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</si>
  <si>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</si>
  <si>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</si>
  <si>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</si>
  <si>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</si>
  <si>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</si>
  <si>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</si>
  <si>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</si>
  <si>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</si>
  <si>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</si>
  <si>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</si>
  <si>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</si>
  <si>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</si>
  <si>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</si>
  <si>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</si>
  <si>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</si>
  <si>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</si>
  <si>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</si>
  <si>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</si>
  <si>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</si>
  <si>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</si>
  <si>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</si>
  <si>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</si>
  <si>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</si>
  <si>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</si>
  <si>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</si>
  <si>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</si>
  <si>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</si>
  <si>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</si>
  <si>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</si>
  <si>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</si>
  <si>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</si>
  <si>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</si>
  <si>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</si>
  <si>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</si>
  <si>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</si>
  <si>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</si>
  <si>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</si>
  <si>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</si>
  <si>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</si>
  <si>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</si>
  <si>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</si>
  <si>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</si>
  <si>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</si>
  <si>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</si>
  <si>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</si>
  <si>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</si>
  <si>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</si>
  <si>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</si>
  <si>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</si>
  <si>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</si>
  <si>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</si>
  <si>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</si>
  <si>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</si>
  <si>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</si>
  <si>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</si>
  <si>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</si>
  <si>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</si>
  <si>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</si>
  <si>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</si>
  <si>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</si>
  <si>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</si>
  <si>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</si>
  <si>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</si>
  <si>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</si>
  <si>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</si>
  <si>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</si>
  <si>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</si>
  <si>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</si>
  <si>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</si>
  <si>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</si>
  <si>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</si>
  <si>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</si>
  <si>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</si>
  <si>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</si>
  <si>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</si>
  <si>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</si>
  <si>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</si>
  <si>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</si>
  <si>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</si>
  <si>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</si>
  <si>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</si>
  <si>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</si>
  <si>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</si>
  <si>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</si>
  <si>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</si>
  <si>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</si>
  <si>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</si>
  <si>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</si>
  <si>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</si>
  <si>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</si>
  <si>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</si>
  <si>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</si>
  <si>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</si>
  <si>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</si>
  <si>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</si>
  <si>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</si>
  <si>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</si>
  <si>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</si>
  <si>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</si>
  <si>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</si>
  <si>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</si>
  <si>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</si>
  <si>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</si>
  <si>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</si>
  <si>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</si>
  <si>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</si>
  <si>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</si>
  <si>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</si>
  <si>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</si>
  <si>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</si>
  <si>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</si>
  <si>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</si>
  <si>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</si>
  <si>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</si>
  <si>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</si>
  <si>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</si>
  <si>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</si>
  <si>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</si>
  <si>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</si>
  <si>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</si>
  <si>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</si>
  <si>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</si>
  <si>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</si>
  <si>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</si>
  <si>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</si>
  <si>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</si>
  <si>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</si>
  <si>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</si>
  <si>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</si>
  <si>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</si>
  <si>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</si>
  <si>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</si>
  <si>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</si>
  <si>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</si>
  <si>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</si>
  <si>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</si>
  <si>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</si>
  <si>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</si>
  <si>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</si>
  <si>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</si>
  <si>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</si>
  <si>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</si>
  <si>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</si>
  <si>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</si>
  <si>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</si>
  <si>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</si>
  <si>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</si>
  <si>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</si>
  <si>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</si>
  <si>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</si>
  <si>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</si>
  <si>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</si>
  <si>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</si>
  <si>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</si>
  <si>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</si>
  <si>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</si>
  <si>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</si>
  <si>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</si>
  <si>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</si>
  <si>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</si>
  <si>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</si>
  <si>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</si>
  <si>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</si>
  <si>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</si>
  <si>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</si>
  <si>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</si>
  <si>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</si>
  <si>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</si>
  <si>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</si>
  <si>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</si>
  <si>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</si>
  <si>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</si>
  <si>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</si>
  <si>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</si>
  <si>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</si>
  <si>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</si>
  <si>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</si>
  <si>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</si>
  <si>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</si>
  <si>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</si>
  <si>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</si>
  <si>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</si>
  <si>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</si>
  <si>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</si>
  <si>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</si>
  <si>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</si>
  <si>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</si>
  <si>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</si>
  <si>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</si>
  <si>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</si>
  <si>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</si>
  <si>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</si>
  <si>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</si>
  <si>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</si>
  <si>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</si>
  <si>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</si>
  <si>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</si>
  <si>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</si>
  <si>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</si>
  <si>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</si>
  <si>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</si>
  <si>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</si>
  <si>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</si>
  <si>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</si>
  <si>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</si>
  <si>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</si>
  <si>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</si>
  <si>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</si>
  <si>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</si>
  <si>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</si>
  <si>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</si>
  <si>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</si>
  <si>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</si>
  <si>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</si>
  <si>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</si>
  <si>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</si>
  <si>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</si>
  <si>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</si>
  <si>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</si>
  <si>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</si>
  <si>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</si>
  <si>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</si>
  <si>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</si>
  <si>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</si>
  <si>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</si>
  <si>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</si>
  <si>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</si>
  <si>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</si>
  <si>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</si>
  <si>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</si>
  <si>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</si>
  <si>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</si>
  <si>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</si>
  <si>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</si>
  <si>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</si>
  <si>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</si>
  <si>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</si>
  <si>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</si>
  <si>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</si>
  <si>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</si>
  <si>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</si>
  <si>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</si>
  <si>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</si>
  <si>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</si>
  <si>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</si>
  <si>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</si>
  <si>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</si>
  <si>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</si>
  <si>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</si>
  <si>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</si>
  <si>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</si>
  <si>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</si>
  <si>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</si>
  <si>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</si>
  <si>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</si>
  <si>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</si>
  <si>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</si>
  <si>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</si>
  <si>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</si>
  <si>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</si>
  <si>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</si>
  <si>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</si>
  <si>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</si>
  <si>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</si>
  <si>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</si>
  <si>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</si>
  <si>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</si>
  <si>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</si>
  <si>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</si>
  <si>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</si>
  <si>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</si>
  <si>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</si>
  <si>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</si>
  <si>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</si>
  <si>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</si>
  <si>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</si>
  <si>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</si>
  <si>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</si>
  <si>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</si>
  <si>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</si>
  <si>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</si>
  <si>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</si>
  <si>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</si>
  <si>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</si>
  <si>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</si>
  <si>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</si>
  <si>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</si>
  <si>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</si>
  <si>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</si>
  <si>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</si>
  <si>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</si>
  <si>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</si>
  <si>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</si>
  <si>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</si>
  <si>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</si>
  <si>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</si>
  <si>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</si>
  <si>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</si>
  <si>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</si>
  <si>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</si>
  <si>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</si>
  <si>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</si>
  <si>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</si>
  <si>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</si>
  <si>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</si>
  <si>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</si>
  <si>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</si>
  <si>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</si>
  <si>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</si>
  <si>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</si>
  <si>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</si>
  <si>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</si>
  <si>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</si>
  <si>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</si>
  <si>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</si>
  <si>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</si>
  <si>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</si>
  <si>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</si>
  <si>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</si>
  <si>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</si>
  <si>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</si>
  <si>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</si>
  <si>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</si>
  <si>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</si>
  <si>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</si>
  <si>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</si>
  <si>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</si>
  <si>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</si>
  <si>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</si>
  <si>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</si>
  <si>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</si>
  <si>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</si>
  <si>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</si>
  <si>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</si>
  <si>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</si>
  <si>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</si>
  <si>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</si>
  <si>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</si>
  <si>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</si>
  <si>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</si>
  <si>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</si>
  <si>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</si>
  <si>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</si>
  <si>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</si>
  <si>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</si>
  <si>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</si>
  <si>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</si>
  <si>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</si>
  <si>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</si>
  <si>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</si>
  <si>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</si>
  <si>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</si>
  <si>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</si>
  <si>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</si>
  <si>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</si>
  <si>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</si>
  <si>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</si>
  <si>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</si>
  <si>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</si>
  <si>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</si>
  <si>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</si>
  <si>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</si>
  <si>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</si>
  <si>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</si>
  <si>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</si>
  <si>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</si>
  <si>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</si>
  <si>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</si>
  <si>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</si>
  <si>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</si>
  <si>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</si>
  <si>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</si>
  <si>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</si>
  <si>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</si>
  <si>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</si>
  <si>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</si>
  <si>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</si>
  <si>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</si>
  <si>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</si>
  <si>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</si>
  <si>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</si>
  <si>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</si>
  <si>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</si>
  <si>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</si>
  <si>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</si>
  <si>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</si>
  <si>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</si>
  <si>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</si>
  <si>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</si>
  <si>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</si>
  <si>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</si>
  <si>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</si>
  <si>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</si>
  <si>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</si>
  <si>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</si>
  <si>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</si>
  <si>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</si>
  <si>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</si>
  <si>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</si>
  <si>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</si>
  <si>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</si>
  <si>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</si>
  <si>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</si>
  <si>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</si>
  <si>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</si>
  <si>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</si>
  <si>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</si>
  <si>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</si>
  <si>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</si>
  <si>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</si>
  <si>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</si>
  <si>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</si>
  <si>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</si>
  <si>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</si>
  <si>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</si>
  <si>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</si>
  <si>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</si>
  <si>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</si>
  <si>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</si>
  <si>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</si>
  <si>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</si>
  <si>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</si>
  <si>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</si>
  <si>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</si>
  <si>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</si>
  <si>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</si>
  <si>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</si>
  <si>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</si>
  <si>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</si>
  <si>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</si>
  <si>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</si>
  <si>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</si>
  <si>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</si>
  <si>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</si>
  <si>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</si>
  <si>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</si>
  <si>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</si>
  <si>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</si>
  <si>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</si>
  <si>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</si>
  <si>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</si>
  <si>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</si>
  <si>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</si>
  <si>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</si>
  <si>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</si>
  <si>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</si>
  <si>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</si>
  <si>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</si>
  <si>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</si>
  <si>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</si>
  <si>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</si>
  <si>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</si>
  <si>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</si>
  <si>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</si>
  <si>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</si>
  <si>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</si>
  <si>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</si>
  <si>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</si>
  <si>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</si>
  <si>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</si>
  <si>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</si>
  <si>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</si>
  <si>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</si>
  <si>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</si>
  <si>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</si>
  <si>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</si>
  <si>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</si>
  <si>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</si>
  <si>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</si>
  <si>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</si>
  <si>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</si>
  <si>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</si>
  <si>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</si>
  <si>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</si>
  <si>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</si>
  <si>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</si>
  <si>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</si>
  <si>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</si>
  <si>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</si>
  <si>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</si>
  <si>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</si>
  <si>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</si>
  <si>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</si>
  <si>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</si>
  <si>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</si>
  <si>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</si>
  <si>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</si>
  <si>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</si>
  <si>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</si>
  <si>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</si>
  <si>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</si>
  <si>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</si>
  <si>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</si>
  <si>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</si>
  <si>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</si>
  <si>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</si>
  <si>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</si>
  <si>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</si>
  <si>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</si>
  <si>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</si>
  <si>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</si>
  <si>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</si>
  <si>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</si>
  <si>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</si>
  <si>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</si>
  <si>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</si>
  <si>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</si>
  <si>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</si>
  <si>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</si>
  <si>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</si>
  <si>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</si>
  <si>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</si>
  <si>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</si>
  <si>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</si>
  <si>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</si>
  <si>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</si>
  <si>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</si>
  <si>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</si>
  <si>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</si>
  <si>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</si>
  <si>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</si>
  <si>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</si>
  <si>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</si>
  <si>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</si>
  <si>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</si>
  <si>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</si>
  <si>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</si>
  <si>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</si>
  <si>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</si>
  <si>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</si>
  <si>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</si>
  <si>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</si>
  <si>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</si>
  <si>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</si>
  <si>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</si>
  <si>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</si>
  <si>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</si>
  <si>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</si>
  <si>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</si>
  <si>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</si>
  <si>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</si>
  <si>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</si>
  <si>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</si>
  <si>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</si>
  <si>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</si>
  <si>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</si>
  <si>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</si>
  <si>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</si>
  <si>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</si>
  <si>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</si>
  <si>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</si>
  <si>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</si>
  <si>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</si>
  <si>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</si>
  <si>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</si>
  <si>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</si>
  <si>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</si>
  <si>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</si>
  <si>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</si>
  <si>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</si>
  <si>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</si>
  <si>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</si>
  <si>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</si>
  <si>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</si>
  <si>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</si>
  <si>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</si>
  <si>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</si>
  <si>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</si>
  <si>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</si>
  <si>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</si>
  <si>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</si>
  <si>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</si>
  <si>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</si>
  <si>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</si>
  <si>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</si>
  <si>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</si>
  <si>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</si>
  <si>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</si>
  <si>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</si>
  <si>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</si>
  <si>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</si>
  <si>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</si>
  <si>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</si>
  <si>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</si>
  <si>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</si>
  <si>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</si>
  <si>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</si>
  <si>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</si>
  <si>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</si>
  <si>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</si>
  <si>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</si>
  <si>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</si>
  <si>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</si>
  <si>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</si>
  <si>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</si>
  <si>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</si>
  <si>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</si>
  <si>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</si>
  <si>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</si>
  <si>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</si>
  <si>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</si>
  <si>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</si>
  <si>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</si>
  <si>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</si>
  <si>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</si>
  <si>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</si>
  <si>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</si>
  <si>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</si>
  <si>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</si>
  <si>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</si>
  <si>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</si>
  <si>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</si>
  <si>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</si>
  <si>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</si>
  <si>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</si>
  <si>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</si>
  <si>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</si>
  <si>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</si>
  <si>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</si>
  <si>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</si>
  <si>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</si>
  <si>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</si>
  <si>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</si>
  <si>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</si>
  <si>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</si>
  <si>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</si>
  <si>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</si>
  <si>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</si>
  <si>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</si>
  <si>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</si>
  <si>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</si>
  <si>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</si>
  <si>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</si>
  <si>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</si>
  <si>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</si>
  <si>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</si>
  <si>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</si>
  <si>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</si>
  <si>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</si>
  <si>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</si>
  <si>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</si>
  <si>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</si>
  <si>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</si>
  <si>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</si>
  <si>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</si>
  <si>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</si>
  <si>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</si>
  <si>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</si>
  <si>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</si>
  <si>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</si>
  <si>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</si>
  <si>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</si>
  <si>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</si>
  <si>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</si>
  <si>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</si>
  <si>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</si>
  <si>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</si>
  <si>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</si>
  <si>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</si>
  <si>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</si>
  <si>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</si>
  <si>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</si>
  <si>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</si>
  <si>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</si>
  <si>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</si>
  <si>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</si>
  <si>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</si>
  <si>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</si>
  <si>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</si>
  <si>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</si>
  <si>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</si>
  <si>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</si>
  <si>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</si>
  <si>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</si>
  <si>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</si>
  <si>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</si>
  <si>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</si>
  <si>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</si>
  <si>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</si>
  <si>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</si>
  <si>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</si>
  <si>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</si>
  <si>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</si>
  <si>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</si>
  <si>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</si>
  <si>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</si>
  <si>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</si>
  <si>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</si>
  <si>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</si>
  <si>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</si>
  <si>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</si>
  <si>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</si>
  <si>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</si>
  <si>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</si>
  <si>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</si>
  <si>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</si>
  <si>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</si>
  <si>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</si>
  <si>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</si>
  <si>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</si>
  <si>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</si>
  <si>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</si>
  <si>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</si>
  <si>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</si>
  <si>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</si>
  <si>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</si>
  <si>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</si>
  <si>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</si>
  <si>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</si>
  <si>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</si>
  <si>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</si>
  <si>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</si>
  <si>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</si>
  <si>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</si>
  <si>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</si>
  <si>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</si>
  <si>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</si>
  <si>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</si>
  <si>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</si>
  <si>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</si>
  <si>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</si>
  <si>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</si>
  <si>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</si>
  <si>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</si>
  <si>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</si>
  <si>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</si>
  <si>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</si>
  <si>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</si>
  <si>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</si>
  <si>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</si>
  <si>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</si>
  <si>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</si>
  <si>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</si>
  <si>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</si>
  <si>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</si>
  <si>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</si>
  <si>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</si>
  <si>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</si>
  <si>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</si>
  <si>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</si>
  <si>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</si>
  <si>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</si>
  <si>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</si>
  <si>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</si>
  <si>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</si>
  <si>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</si>
  <si>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</si>
  <si>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</si>
  <si>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</si>
  <si>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</si>
  <si>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</si>
  <si>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</si>
  <si>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</si>
  <si>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</si>
  <si>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</si>
  <si>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</si>
  <si>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</si>
  <si>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</si>
  <si>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</si>
  <si>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</si>
  <si>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</si>
  <si>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</si>
  <si>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</si>
  <si>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</si>
  <si>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</si>
  <si>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</si>
  <si>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</si>
  <si>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</si>
  <si>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</si>
  <si>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</si>
  <si>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</si>
  <si>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</si>
  <si>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</si>
  <si>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</si>
  <si>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</si>
  <si>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</si>
  <si>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</si>
  <si>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</si>
  <si>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</si>
  <si>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</si>
  <si>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</si>
  <si>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</si>
  <si>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</si>
  <si>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</si>
  <si>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</si>
  <si>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</si>
  <si>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</si>
  <si>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</si>
  <si>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</si>
  <si>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</si>
  <si>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</si>
  <si>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</si>
  <si>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</si>
  <si>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</si>
  <si>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</si>
  <si>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</si>
  <si>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</si>
  <si>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</si>
  <si>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</si>
  <si>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</si>
  <si>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</si>
  <si>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</si>
  <si>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</si>
  <si>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</si>
  <si>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</si>
  <si>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</si>
  <si>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</si>
  <si>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</si>
  <si>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</si>
  <si>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</si>
  <si>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</si>
  <si>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</si>
  <si>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</si>
  <si>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</si>
  <si>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</si>
  <si>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</si>
  <si>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</si>
  <si>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</si>
  <si>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</si>
  <si>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</si>
  <si>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</si>
  <si>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</si>
  <si>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</si>
  <si>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</si>
  <si>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</si>
  <si>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</si>
  <si>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</si>
  <si>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</si>
  <si>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</si>
  <si>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</si>
  <si>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</si>
  <si>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</si>
  <si>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</si>
  <si>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</si>
  <si>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</si>
  <si>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</si>
  <si>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</si>
  <si>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</si>
  <si>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</si>
  <si>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</si>
  <si>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</si>
  <si>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</si>
  <si>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</si>
  <si>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</si>
  <si>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</si>
  <si>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</si>
  <si>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</si>
  <si>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</si>
  <si>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</si>
  <si>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</si>
  <si>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</si>
  <si>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</si>
  <si>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</si>
  <si>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</si>
  <si>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</si>
  <si>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</si>
  <si>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</si>
  <si>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</si>
  <si>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</si>
  <si>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</si>
  <si>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</si>
  <si>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</si>
  <si>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</si>
  <si>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</si>
  <si>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</si>
  <si>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</si>
  <si>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</si>
  <si>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</si>
  <si>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</si>
  <si>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</si>
  <si>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</si>
  <si>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</si>
  <si>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</si>
  <si>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</si>
  <si>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</si>
  <si>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</si>
  <si>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</si>
  <si>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</si>
  <si>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</si>
  <si>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</si>
  <si>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</si>
  <si>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</si>
  <si>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</si>
  <si>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</si>
  <si>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</si>
  <si>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</si>
  <si>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</si>
  <si>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</si>
  <si>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</si>
  <si>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</si>
  <si>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</si>
  <si>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</si>
  <si>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</si>
  <si>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</si>
  <si>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</si>
  <si>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</si>
  <si>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</si>
  <si>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</si>
  <si>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</si>
  <si>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</si>
  <si>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</si>
  <si>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</si>
  <si>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</si>
  <si>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</si>
  <si>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</si>
  <si>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</si>
  <si>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</si>
  <si>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</si>
  <si>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</si>
  <si>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</si>
  <si>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</si>
  <si>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</si>
  <si>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</si>
  <si>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</si>
  <si>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</si>
  <si>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</si>
  <si>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</si>
  <si>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</si>
  <si>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</si>
  <si>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</si>
  <si>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</si>
  <si>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</si>
  <si>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</si>
  <si>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</si>
  <si>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</si>
  <si>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</si>
  <si>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</si>
  <si>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</si>
  <si>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</si>
  <si>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</si>
  <si>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</si>
  <si>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</si>
  <si>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</si>
  <si>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</si>
  <si>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</si>
  <si>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</si>
  <si>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</si>
  <si>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</si>
  <si>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</si>
  <si>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</si>
  <si>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</si>
  <si>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</si>
  <si>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</si>
  <si>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</si>
  <si>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</si>
  <si>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</si>
  <si>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</si>
  <si>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</si>
  <si>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</si>
  <si>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</si>
  <si>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</si>
  <si>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</si>
  <si>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</si>
  <si>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</si>
  <si>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</si>
  <si>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</si>
  <si>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</si>
  <si>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</si>
  <si>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</si>
  <si>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</si>
  <si>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</si>
  <si>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</si>
  <si>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</si>
  <si>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</si>
  <si>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</si>
  <si>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</si>
  <si>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</si>
  <si>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</si>
  <si>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</si>
  <si>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</si>
  <si>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</si>
  <si>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</si>
  <si>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</si>
  <si>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</si>
  <si>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</si>
  <si>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</si>
  <si>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</si>
  <si>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</si>
  <si>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</si>
  <si>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</si>
  <si>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</si>
  <si>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</si>
  <si>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</si>
  <si>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</si>
  <si>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</si>
  <si>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</si>
  <si>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</si>
  <si>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</si>
  <si>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</si>
  <si>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</si>
  <si>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</si>
  <si>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</si>
  <si>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</si>
  <si>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</si>
  <si>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</si>
  <si>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</si>
  <si>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</si>
  <si>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</si>
  <si>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</si>
  <si>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</si>
  <si>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</si>
  <si>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</si>
  <si>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</si>
  <si>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</si>
  <si>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</si>
  <si>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</si>
  <si>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</si>
  <si>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</si>
  <si>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</si>
  <si>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</si>
  <si>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</si>
  <si>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</si>
  <si>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</si>
  <si>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</si>
  <si>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</si>
  <si>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</si>
  <si>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</si>
  <si>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</si>
  <si>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</si>
  <si>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</si>
  <si>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</si>
  <si>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</si>
  <si>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</si>
  <si>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</si>
  <si>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</si>
  <si>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</si>
  <si>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</si>
  <si>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</si>
  <si>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</si>
  <si>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</si>
  <si>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</si>
  <si>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</si>
  <si>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</si>
  <si>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</si>
  <si>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</si>
  <si>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</si>
  <si>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</si>
  <si>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</si>
  <si>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</si>
  <si>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</si>
  <si>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</si>
  <si>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</si>
  <si>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</si>
  <si>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</si>
  <si>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</si>
  <si>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</si>
  <si>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</si>
  <si>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</si>
  <si>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</si>
  <si>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</si>
  <si>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</si>
  <si>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</si>
  <si>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</si>
  <si>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</si>
  <si>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</si>
  <si>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</si>
  <si>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</si>
  <si>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</si>
  <si>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</si>
  <si>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</si>
  <si>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</si>
  <si>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</si>
  <si>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</si>
  <si>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</si>
  <si>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</si>
  <si>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</si>
  <si>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</si>
  <si>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</si>
  <si>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</si>
  <si>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</si>
  <si>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</si>
  <si>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</si>
  <si>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</si>
  <si>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</si>
  <si>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</si>
  <si>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</si>
  <si>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</si>
  <si>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</si>
  <si>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</si>
  <si>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</si>
  <si>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</si>
  <si>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</si>
  <si>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</si>
  <si>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</si>
  <si>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</si>
  <si>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</si>
  <si>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</si>
  <si>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</si>
  <si>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</si>
  <si>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</si>
  <si>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</si>
  <si>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</si>
  <si>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</si>
  <si>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</si>
  <si>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</si>
  <si>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</si>
  <si>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</si>
  <si>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</si>
  <si>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</si>
  <si>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</si>
  <si>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</si>
  <si>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</si>
  <si>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</si>
  <si>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</si>
  <si>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</si>
  <si>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</si>
  <si>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</si>
  <si>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</si>
  <si>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</si>
  <si>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</si>
  <si>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</si>
  <si>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</si>
  <si>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</si>
  <si>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</si>
  <si>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</si>
  <si>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</si>
  <si>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</si>
  <si>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</si>
  <si>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</si>
  <si>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</si>
  <si>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</si>
  <si>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</si>
  <si>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</si>
  <si>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</si>
  <si>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</si>
  <si>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</si>
  <si>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</si>
  <si>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</si>
  <si>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</si>
  <si>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</si>
  <si>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</si>
  <si>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</si>
  <si>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</si>
  <si>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</si>
  <si>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</si>
  <si>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</si>
  <si>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</si>
  <si>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</si>
  <si>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</si>
  <si>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</si>
  <si>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</si>
  <si>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</si>
  <si>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</si>
  <si>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</si>
  <si>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</si>
  <si>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</si>
  <si>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</si>
  <si>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</si>
  <si>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</si>
  <si>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</si>
  <si>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</si>
  <si>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</si>
  <si>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</si>
  <si>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</si>
  <si>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</si>
  <si>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</si>
  <si>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</si>
  <si>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</si>
  <si>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</si>
  <si>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</si>
  <si>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</si>
  <si>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</si>
  <si>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</si>
  <si>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</si>
  <si>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</si>
  <si>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</si>
  <si>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</si>
  <si>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</si>
  <si>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</si>
  <si>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</si>
  <si>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</si>
  <si>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</si>
  <si>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</si>
  <si>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</si>
  <si>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</si>
  <si>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</si>
  <si>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</si>
  <si>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</si>
  <si>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</si>
  <si>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</si>
  <si>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</si>
  <si>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</si>
  <si>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</si>
  <si>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</si>
  <si>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</si>
  <si>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</si>
  <si>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</si>
  <si>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</si>
  <si>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</si>
  <si>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</si>
  <si>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</si>
  <si>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</si>
  <si>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</si>
  <si>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</si>
  <si>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</si>
  <si>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</si>
  <si>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</si>
  <si>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</si>
  <si>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</si>
  <si>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</si>
  <si>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</si>
  <si>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</si>
  <si>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</si>
  <si>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</si>
  <si>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</si>
  <si>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</si>
  <si>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</si>
  <si>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</si>
  <si>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</si>
  <si>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</si>
  <si>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</si>
  <si>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</si>
  <si>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</si>
  <si>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</si>
  <si>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</si>
  <si>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</si>
  <si>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</si>
  <si>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</si>
  <si>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</si>
  <si>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</si>
  <si>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</si>
  <si>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</si>
  <si>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</si>
  <si>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</si>
  <si>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</si>
  <si>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</si>
  <si>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</si>
  <si>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</si>
  <si>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</si>
  <si>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</si>
  <si>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</si>
  <si>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</si>
  <si>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</si>
  <si>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</si>
  <si>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</si>
  <si>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</si>
  <si>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</si>
  <si>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</si>
  <si>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</si>
  <si>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</si>
  <si>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</si>
  <si>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</si>
  <si>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</si>
  <si>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</si>
  <si>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</si>
  <si>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</si>
  <si>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</si>
  <si>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</si>
  <si>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</si>
  <si>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</si>
  <si>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</si>
  <si>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</si>
  <si>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</si>
  <si>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</si>
  <si>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</si>
  <si>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</si>
  <si>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</si>
  <si>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</si>
  <si>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</si>
  <si>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</si>
  <si>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</si>
  <si>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</si>
  <si>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</si>
  <si>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</si>
  <si>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</si>
  <si>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</si>
  <si>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</si>
  <si>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</si>
  <si>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</si>
  <si>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</si>
  <si>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</si>
  <si>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</si>
  <si>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</si>
  <si>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</si>
  <si>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</si>
  <si>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</si>
  <si>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</si>
  <si>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</si>
  <si>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</si>
  <si>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</si>
  <si>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</si>
  <si>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</si>
  <si>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</si>
  <si>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</si>
  <si>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</si>
  <si>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</si>
  <si>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</si>
  <si>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</si>
  <si>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</si>
  <si>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</si>
  <si>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</si>
  <si>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</si>
  <si>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</si>
  <si>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</si>
  <si>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</si>
  <si>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</si>
  <si>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</si>
  <si>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</si>
  <si>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</si>
  <si>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</si>
  <si>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</si>
  <si>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</si>
  <si>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</si>
  <si>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</si>
  <si>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</si>
  <si>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</si>
  <si>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</si>
  <si>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</si>
  <si>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</si>
  <si>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</si>
  <si>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</si>
  <si>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</si>
  <si>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</si>
  <si>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</si>
  <si>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</si>
  <si>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</si>
  <si>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</si>
  <si>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</si>
  <si>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</si>
  <si>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</si>
  <si>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</si>
  <si>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</si>
  <si>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</si>
  <si>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</si>
  <si>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</si>
  <si>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</si>
  <si>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</si>
  <si>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</si>
  <si>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</si>
  <si>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</si>
  <si>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</si>
  <si>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</si>
  <si>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</si>
  <si>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</si>
  <si>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</si>
  <si>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</si>
  <si>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</si>
  <si>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</si>
  <si>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</si>
  <si>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</si>
  <si>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</si>
  <si>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</si>
  <si>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</si>
  <si>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</si>
  <si>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</si>
  <si>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</si>
  <si>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</si>
  <si>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</si>
  <si>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</si>
  <si>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</si>
  <si>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</si>
  <si>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</si>
  <si>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</si>
  <si>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</si>
  <si>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</si>
  <si>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</si>
  <si>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</si>
  <si>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</si>
  <si>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</si>
  <si>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</si>
  <si>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</si>
  <si>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</si>
  <si>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</si>
  <si>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</si>
  <si>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</si>
  <si>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</si>
  <si>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</si>
  <si>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</si>
  <si>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</si>
  <si>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</si>
  <si>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</si>
  <si>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</si>
  <si>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</si>
  <si>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</si>
  <si>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</si>
  <si>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</si>
  <si>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</si>
  <si>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</si>
  <si>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</si>
  <si>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</si>
  <si>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</si>
  <si>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</si>
  <si>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</si>
  <si>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</si>
  <si>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</si>
  <si>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</si>
  <si>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</si>
  <si>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</si>
  <si>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</si>
  <si>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</si>
  <si>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</si>
  <si>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</si>
  <si>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</si>
  <si>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</si>
  <si>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</si>
  <si>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</si>
  <si>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</si>
  <si>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</si>
  <si>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</si>
  <si>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</si>
  <si>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</si>
  <si>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</si>
  <si>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</si>
  <si>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</si>
  <si>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</si>
  <si>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</si>
  <si>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</si>
  <si>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</si>
  <si>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</si>
  <si>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</si>
  <si>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</si>
  <si>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</si>
  <si>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</si>
  <si>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</si>
  <si>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</si>
  <si>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</si>
  <si>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</si>
  <si>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</si>
  <si>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</si>
  <si>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</si>
  <si>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</si>
  <si>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</si>
  <si>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</si>
  <si>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</si>
  <si>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</si>
  <si>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</si>
  <si>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</si>
  <si>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</si>
  <si>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</si>
  <si>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</si>
  <si>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</si>
  <si>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</si>
  <si>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</si>
  <si>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</si>
  <si>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</si>
  <si>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</si>
  <si>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</si>
  <si>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</si>
  <si>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</si>
  <si>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</si>
  <si>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</si>
  <si>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</si>
  <si>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</si>
  <si>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</si>
  <si>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</si>
  <si>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</si>
  <si>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</si>
  <si>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</si>
  <si>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</si>
  <si>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</si>
  <si>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</si>
  <si>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</si>
  <si>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</si>
  <si>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</si>
  <si>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</si>
  <si>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</si>
  <si>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</si>
  <si>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</si>
  <si>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</si>
  <si>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</si>
  <si>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</si>
  <si>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</si>
  <si>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</si>
  <si>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</si>
  <si>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</si>
  <si>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</si>
  <si>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</si>
  <si>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</si>
  <si>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</si>
  <si>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</si>
  <si>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</si>
  <si>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</si>
  <si>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</si>
  <si>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</si>
  <si>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</si>
  <si>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</si>
  <si>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</si>
  <si>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</si>
  <si>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</si>
  <si>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</si>
  <si>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</si>
  <si>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</si>
  <si>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</si>
  <si>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</si>
  <si>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</si>
  <si>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</si>
  <si>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</si>
  <si>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</si>
  <si>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</si>
  <si>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</si>
  <si>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</si>
  <si>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</si>
  <si>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</si>
  <si>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</si>
  <si>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</si>
  <si>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</si>
  <si>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</si>
  <si>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</si>
  <si>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</si>
  <si>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</si>
  <si>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</si>
  <si>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</si>
  <si>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</si>
  <si>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</si>
  <si>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</si>
  <si>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</si>
  <si>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</si>
  <si>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</si>
  <si>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</si>
  <si>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</si>
  <si>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</si>
  <si>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</si>
  <si>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</si>
  <si>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</si>
  <si>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</si>
  <si>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</si>
  <si>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</si>
  <si>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</si>
  <si>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</si>
  <si>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</si>
  <si>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</si>
  <si>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</si>
  <si>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</si>
  <si>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</si>
  <si>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</si>
  <si>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</si>
  <si>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</si>
  <si>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</si>
  <si>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</si>
  <si>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</si>
  <si>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</si>
  <si>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</si>
  <si>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</si>
  <si>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</si>
  <si>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</si>
  <si>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</si>
  <si>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</si>
  <si>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</si>
  <si>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</si>
  <si>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</si>
  <si>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</si>
  <si>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</si>
  <si>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</si>
  <si>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</si>
  <si>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</si>
  <si>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</si>
  <si>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</si>
  <si>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</si>
  <si>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</si>
  <si>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</si>
  <si>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</si>
  <si>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</si>
  <si>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</si>
  <si>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</si>
  <si>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</si>
  <si>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</si>
  <si>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</si>
  <si>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</si>
  <si>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</si>
  <si>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</si>
  <si>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</si>
  <si>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</si>
  <si>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</si>
  <si>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</si>
  <si>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</si>
  <si>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</si>
  <si>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</si>
  <si>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</si>
  <si>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</si>
  <si>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</si>
  <si>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</si>
  <si>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</si>
  <si>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</si>
  <si>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</si>
  <si>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</si>
  <si>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</si>
  <si>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</si>
  <si>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</si>
  <si>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</si>
  <si>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</si>
  <si>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</si>
  <si>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</si>
  <si>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</si>
  <si>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</si>
  <si>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</si>
  <si>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</si>
  <si>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</si>
  <si>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</si>
  <si>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</si>
  <si>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</si>
  <si>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</si>
  <si>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</si>
  <si>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</si>
  <si>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</si>
  <si>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</si>
  <si>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</si>
  <si>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</si>
  <si>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</si>
  <si>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</si>
  <si>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</si>
  <si>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</si>
  <si>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</si>
  <si>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</si>
  <si>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</si>
  <si>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</si>
  <si>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</si>
  <si>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</si>
  <si>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</si>
  <si>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</si>
  <si>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</si>
  <si>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</si>
  <si>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</si>
  <si>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</si>
  <si>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</si>
  <si>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</si>
  <si>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</si>
  <si>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</si>
  <si>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</si>
  <si>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</si>
  <si>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</si>
  <si>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</si>
  <si>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</si>
  <si>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</si>
  <si>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</si>
  <si>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</si>
  <si>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</si>
  <si>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</si>
  <si>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</si>
  <si>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</si>
  <si>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</si>
  <si>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</si>
  <si>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</si>
  <si>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</si>
  <si>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</si>
  <si>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</si>
  <si>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</si>
  <si>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</si>
  <si>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</si>
  <si>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</si>
  <si>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</si>
  <si>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</si>
  <si>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</si>
  <si>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</si>
  <si>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</si>
  <si>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</si>
  <si>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</si>
  <si>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</si>
  <si>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</si>
  <si>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</si>
  <si>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</si>
  <si>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</si>
  <si>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</si>
  <si>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</si>
  <si>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</si>
  <si>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</si>
  <si>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</si>
  <si>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</si>
  <si>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</si>
  <si>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</si>
  <si>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</si>
  <si>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</si>
  <si>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</si>
  <si>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</si>
  <si>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</si>
  <si>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</si>
  <si>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</si>
  <si>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</si>
  <si>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</si>
  <si>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</si>
  <si>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</si>
  <si>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</si>
  <si>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</si>
  <si>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</si>
  <si>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</si>
  <si>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</si>
  <si>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</si>
  <si>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</si>
  <si>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</si>
  <si>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</si>
  <si>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</si>
  <si>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</si>
  <si>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</si>
  <si>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</si>
  <si>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</si>
  <si>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</si>
  <si>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</si>
  <si>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</si>
  <si>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</si>
  <si>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</si>
  <si>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</si>
  <si>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</si>
  <si>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</si>
  <si>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</si>
  <si>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</si>
  <si>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</si>
  <si>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</si>
  <si>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</si>
  <si>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</si>
  <si>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</si>
  <si>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</si>
  <si>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</si>
  <si>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</si>
  <si>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</si>
  <si>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</si>
  <si>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</si>
  <si>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</si>
  <si>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</si>
  <si>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</si>
  <si>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</si>
  <si>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</si>
  <si>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</si>
  <si>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</si>
  <si>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</si>
  <si>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</si>
  <si>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</si>
  <si>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</si>
  <si>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</si>
  <si>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</si>
  <si>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</si>
  <si>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</si>
  <si>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</si>
  <si>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</si>
  <si>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</si>
  <si>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</si>
  <si>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</si>
  <si>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</si>
  <si>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</si>
  <si>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</si>
  <si>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</si>
  <si>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</si>
  <si>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</si>
  <si>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</si>
  <si>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</si>
  <si>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</si>
  <si>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</si>
  <si>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</si>
  <si>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</si>
  <si>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</si>
  <si>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</si>
  <si>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</si>
  <si>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</si>
  <si>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</si>
  <si>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</si>
  <si>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</si>
  <si>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</si>
  <si>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</si>
  <si>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</si>
  <si>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</si>
  <si>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</si>
  <si>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</si>
  <si>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</si>
  <si>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</si>
  <si>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</si>
  <si>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</si>
  <si>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</si>
  <si>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</si>
  <si>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</si>
  <si>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</si>
  <si>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</si>
  <si>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</si>
  <si>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</si>
  <si>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</si>
  <si>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</si>
  <si>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</si>
  <si>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</si>
  <si>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</si>
  <si>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</si>
  <si>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</si>
  <si>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</si>
  <si>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</si>
  <si>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</si>
  <si>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</si>
  <si>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</si>
  <si>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</si>
  <si>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</si>
  <si>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</si>
  <si>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</si>
  <si>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</si>
  <si>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</si>
  <si>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</si>
  <si>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</si>
  <si>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</si>
  <si>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</si>
  <si>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</si>
  <si>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</si>
  <si>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</si>
  <si>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</si>
  <si>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</si>
  <si>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</si>
  <si>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</si>
  <si>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</si>
  <si>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</si>
  <si>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</si>
  <si>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</si>
  <si>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</si>
  <si>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</si>
  <si>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</si>
  <si>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</si>
  <si>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</si>
  <si>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</si>
  <si>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</si>
  <si>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</si>
  <si>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</si>
  <si>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</si>
  <si>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</si>
  <si>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</si>
  <si>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</si>
  <si>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</si>
  <si>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</si>
  <si>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</si>
  <si>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</si>
  <si>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</si>
  <si>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</si>
  <si>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</si>
  <si>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</si>
  <si>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</si>
  <si>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</si>
  <si>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</si>
  <si>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</si>
  <si>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</si>
  <si>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</si>
  <si>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</si>
  <si>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</si>
  <si>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</si>
  <si>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</si>
  <si>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</si>
  <si>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</si>
  <si>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</si>
  <si>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</si>
  <si>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</si>
  <si>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</si>
  <si>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</si>
  <si>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</si>
  <si>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</si>
  <si>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</si>
  <si>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</si>
  <si>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</si>
  <si>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</si>
  <si>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</si>
  <si>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</si>
  <si>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</si>
  <si>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</si>
  <si>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</si>
  <si>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</si>
  <si>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</si>
  <si>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</si>
  <si>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</si>
  <si>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</si>
  <si>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</si>
  <si>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</si>
  <si>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</si>
  <si>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</si>
  <si>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</si>
  <si>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</si>
  <si>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</si>
  <si>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</si>
  <si>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</si>
  <si>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</si>
  <si>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</si>
  <si>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</si>
  <si>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</si>
  <si>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</si>
  <si>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</si>
  <si>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</si>
  <si>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</si>
  <si>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</si>
  <si>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</si>
  <si>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</si>
  <si>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</si>
  <si>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</si>
  <si>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</si>
  <si>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</si>
  <si>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</si>
  <si>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</si>
  <si>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</si>
  <si>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</si>
  <si>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</si>
  <si>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</si>
  <si>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</si>
  <si>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</si>
  <si>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</si>
  <si>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</si>
  <si>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</si>
  <si>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</si>
  <si>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</si>
  <si>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</si>
  <si>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</si>
  <si>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</si>
  <si>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</si>
  <si>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</si>
  <si>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</si>
  <si>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</si>
  <si>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</si>
  <si>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</si>
  <si>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</si>
  <si>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</si>
  <si>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</si>
  <si>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</si>
  <si>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</si>
  <si>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</si>
  <si>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</si>
  <si>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</si>
  <si>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</si>
  <si>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</si>
  <si>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</si>
  <si>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</si>
  <si>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</si>
  <si>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</si>
  <si>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</si>
  <si>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</si>
  <si>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</si>
  <si>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</si>
  <si>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</si>
  <si>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</si>
  <si>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</si>
  <si>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</si>
  <si>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</si>
  <si>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</si>
  <si>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</si>
  <si>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</si>
  <si>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</si>
  <si>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</si>
  <si>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</si>
  <si>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</si>
  <si>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</si>
  <si>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</si>
  <si>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</si>
  <si>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</si>
  <si>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</si>
  <si>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</si>
  <si>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</si>
  <si>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</si>
  <si>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</si>
  <si>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</si>
  <si>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</si>
  <si>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</si>
  <si>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</si>
  <si>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</si>
  <si>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</si>
  <si>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</si>
  <si>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</si>
  <si>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</si>
  <si>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</si>
  <si>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</si>
  <si>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</si>
  <si>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</si>
  <si>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</si>
  <si>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</si>
  <si>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</si>
  <si>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</si>
  <si>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</si>
  <si>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</si>
  <si>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</si>
  <si>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</si>
  <si>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</si>
  <si>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</si>
  <si>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</si>
  <si>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</si>
  <si>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</si>
  <si>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</si>
  <si>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</si>
  <si>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</si>
  <si>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</si>
  <si>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</si>
  <si>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</si>
  <si>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</si>
  <si>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</si>
  <si>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</si>
  <si>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</si>
  <si>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</si>
  <si>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</si>
  <si>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</si>
  <si>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</si>
  <si>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</si>
  <si>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</si>
  <si>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</si>
  <si>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</si>
  <si>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</si>
  <si>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</si>
  <si>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</si>
  <si>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</si>
  <si>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</si>
  <si>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</si>
  <si>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</si>
  <si>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</si>
  <si>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</si>
  <si>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</si>
  <si>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</si>
  <si>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</si>
  <si>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</si>
  <si>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</si>
  <si>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</si>
  <si>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</si>
  <si>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</si>
  <si>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</si>
  <si>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</si>
  <si>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</si>
  <si>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</si>
  <si>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</si>
  <si>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</si>
  <si>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</si>
  <si>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</si>
  <si>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</si>
  <si>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</si>
  <si>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</si>
  <si>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</si>
  <si>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</si>
  <si>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</si>
  <si>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</si>
  <si>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</si>
  <si>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</si>
  <si>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</si>
  <si>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</si>
  <si>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</si>
  <si>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</si>
  <si>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</si>
  <si>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</si>
  <si>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</si>
  <si>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</si>
  <si>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</si>
  <si>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</si>
  <si>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</si>
  <si>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</si>
  <si>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</si>
  <si>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</si>
  <si>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</si>
  <si>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</si>
  <si>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</si>
  <si>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</si>
  <si>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</si>
  <si>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</si>
  <si>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</si>
  <si>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</si>
  <si>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</si>
  <si>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</si>
  <si>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</si>
  <si>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</si>
  <si>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</si>
  <si>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</si>
  <si>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</si>
  <si>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</si>
  <si>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</si>
  <si>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</si>
  <si>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</si>
  <si>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</si>
  <si>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</si>
  <si>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</si>
  <si>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</si>
  <si>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</si>
  <si>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</si>
  <si>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</si>
  <si>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</si>
  <si>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</si>
  <si>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</si>
  <si>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</si>
  <si>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</si>
  <si>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</si>
  <si>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</si>
  <si>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</si>
  <si>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</si>
  <si>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</si>
  <si>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</si>
  <si>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</si>
  <si>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</si>
  <si>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</si>
  <si>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</si>
  <si>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</si>
  <si>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</si>
  <si>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</si>
  <si>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</si>
  <si>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</si>
  <si>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</si>
  <si>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</si>
  <si>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</si>
  <si>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</si>
  <si>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</si>
  <si>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</si>
  <si>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</si>
  <si>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</si>
  <si>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</si>
  <si>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</si>
  <si>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</si>
  <si>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</si>
  <si>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</si>
  <si>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</si>
  <si>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</si>
  <si>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</si>
  <si>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</si>
  <si>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</si>
  <si>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</si>
  <si>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</si>
  <si>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</si>
  <si>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</si>
  <si>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</si>
  <si>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</si>
  <si>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</si>
  <si>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</si>
  <si>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</si>
  <si>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</si>
  <si>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</si>
  <si>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</si>
  <si>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</si>
  <si>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</si>
  <si>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</si>
  <si>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</si>
  <si>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</si>
  <si>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</si>
  <si>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</si>
  <si>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</si>
  <si>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</si>
  <si>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</si>
  <si>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</si>
  <si>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</si>
  <si>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</si>
  <si>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</si>
  <si>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</si>
  <si>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</si>
  <si>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</si>
  <si>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</si>
  <si>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</si>
  <si>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</si>
  <si>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</si>
  <si>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</si>
  <si>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</si>
  <si>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</si>
  <si>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</si>
  <si>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</si>
  <si>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</si>
  <si>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</si>
  <si>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</si>
  <si>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</si>
  <si>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</si>
  <si>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</si>
  <si>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</si>
  <si>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</si>
  <si>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</si>
  <si>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</si>
  <si>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</si>
  <si>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</si>
  <si>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</si>
  <si>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</si>
  <si>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</si>
  <si>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</si>
  <si>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</si>
  <si>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</si>
  <si>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</si>
  <si>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</si>
  <si>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</si>
  <si>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</si>
  <si>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</si>
  <si>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</si>
  <si>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</si>
  <si>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</si>
  <si>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</si>
  <si>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</si>
  <si>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</si>
  <si>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</si>
  <si>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</si>
  <si>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</si>
  <si>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</si>
  <si>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</si>
  <si>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</si>
  <si>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</si>
  <si>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</si>
  <si>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</si>
  <si>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</si>
  <si>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</si>
  <si>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</si>
  <si>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</si>
  <si>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</si>
  <si>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</si>
  <si>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</si>
  <si>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</si>
  <si>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</si>
  <si>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</si>
  <si>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</si>
  <si>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</si>
  <si>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</si>
  <si>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</si>
  <si>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</si>
  <si>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</si>
  <si>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</si>
  <si>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</si>
  <si>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</si>
  <si>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</si>
  <si>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</si>
  <si>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</si>
  <si>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</si>
  <si>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</si>
  <si>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</si>
  <si>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</si>
  <si>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</si>
  <si>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</si>
  <si>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</si>
  <si>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</si>
  <si>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</si>
  <si>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</si>
  <si>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</si>
  <si>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</si>
  <si>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</si>
  <si>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</si>
  <si>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</si>
  <si>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</si>
  <si>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</si>
  <si>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</si>
  <si>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</si>
  <si>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</si>
  <si>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</si>
  <si>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</si>
  <si>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</si>
  <si>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</si>
  <si>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</si>
  <si>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</si>
  <si>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</si>
  <si>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</si>
  <si>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</si>
  <si>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</si>
  <si>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</si>
  <si>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</si>
  <si>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</si>
  <si>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</si>
  <si>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</si>
  <si>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</si>
  <si>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</si>
  <si>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</si>
  <si>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</si>
  <si>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</si>
  <si>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</si>
  <si>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</si>
  <si>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</si>
  <si>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</si>
  <si>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</si>
  <si>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</si>
  <si>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</si>
  <si>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</si>
  <si>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</si>
  <si>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</si>
  <si>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</si>
  <si>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</si>
  <si>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</si>
  <si>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</si>
  <si>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</si>
  <si>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</si>
  <si>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</si>
  <si>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</si>
  <si>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</si>
  <si>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</si>
  <si>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</si>
  <si>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</si>
  <si>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</si>
  <si>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</si>
  <si>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</si>
  <si>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</si>
  <si>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</si>
  <si>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</si>
  <si>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</si>
  <si>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</si>
  <si>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</si>
  <si>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</si>
  <si>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</si>
  <si>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</si>
  <si>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</si>
  <si>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</si>
  <si>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</si>
  <si>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</si>
  <si>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</si>
  <si>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</si>
  <si>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</si>
  <si>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</si>
  <si>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</si>
  <si>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</si>
  <si>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</si>
  <si>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</si>
  <si>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</si>
  <si>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</si>
  <si>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</si>
  <si>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</si>
  <si>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</si>
  <si>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</si>
  <si>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</si>
  <si>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</si>
  <si>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</si>
  <si>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</si>
  <si>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</si>
  <si>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</si>
  <si>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</si>
  <si>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</si>
  <si>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</si>
  <si>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</si>
  <si>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</si>
  <si>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</si>
  <si>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</si>
  <si>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</si>
  <si>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</si>
  <si>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</si>
  <si>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</si>
  <si>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</si>
  <si>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</si>
  <si>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</si>
  <si>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</si>
  <si>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</si>
  <si>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</si>
  <si>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</si>
  <si>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</si>
  <si>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</si>
  <si>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</si>
  <si>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</si>
  <si>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</si>
  <si>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</si>
  <si>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</si>
  <si>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</si>
  <si>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</si>
  <si>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</si>
  <si>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</si>
  <si>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</si>
  <si>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</si>
  <si>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</si>
  <si>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</si>
  <si>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</si>
  <si>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</si>
  <si>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</si>
  <si>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</si>
  <si>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</si>
  <si>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</si>
  <si>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</si>
  <si>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</si>
  <si>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</si>
  <si>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</si>
  <si>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</si>
  <si>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</si>
  <si>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</si>
  <si>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</si>
  <si>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</si>
  <si>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</si>
  <si>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</si>
  <si>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</si>
  <si>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</si>
  <si>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</si>
  <si>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</si>
  <si>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</si>
  <si>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</si>
  <si>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</si>
  <si>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</si>
  <si>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</si>
  <si>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</si>
  <si>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</si>
  <si>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</si>
  <si>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</si>
  <si>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</si>
  <si>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</si>
  <si>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</si>
  <si>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</si>
  <si>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</si>
  <si>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</si>
  <si>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</si>
  <si>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</si>
  <si>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</si>
  <si>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</si>
  <si>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</si>
  <si>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</si>
  <si>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</si>
  <si>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</si>
  <si>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</si>
  <si>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</si>
  <si>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</si>
  <si>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</si>
  <si>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</si>
  <si>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</si>
  <si>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</si>
  <si>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</si>
  <si>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</si>
  <si>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</si>
  <si>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</si>
  <si>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</si>
  <si>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</si>
  <si>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</si>
  <si>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</si>
  <si>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</si>
  <si>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</si>
  <si>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</si>
  <si>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</si>
  <si>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</si>
  <si>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</si>
  <si>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</si>
  <si>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</si>
  <si>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</si>
  <si>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</si>
  <si>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</si>
  <si>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</si>
  <si>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</si>
  <si>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</si>
  <si>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</si>
  <si>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</si>
  <si>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</si>
  <si>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</si>
  <si>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</si>
  <si>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</si>
  <si>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</si>
  <si>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</si>
  <si>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</si>
  <si>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</si>
  <si>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</si>
  <si>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</si>
  <si>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</si>
  <si>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</si>
  <si>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</si>
  <si>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</si>
  <si>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</si>
  <si>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</si>
  <si>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</si>
  <si>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</si>
  <si>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</si>
  <si>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</si>
  <si>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</si>
  <si>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</si>
  <si>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</si>
  <si>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</si>
  <si>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</si>
  <si>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</si>
  <si>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</si>
  <si>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</si>
  <si>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</si>
  <si>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</si>
  <si>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</si>
  <si>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</si>
  <si>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</si>
  <si>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</si>
  <si>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</si>
  <si>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</si>
  <si>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</si>
  <si>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</si>
  <si>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</si>
  <si>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</si>
  <si>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</si>
  <si>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</si>
  <si>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</si>
  <si>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</si>
  <si>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</si>
  <si>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</si>
  <si>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</si>
  <si>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</si>
  <si>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</si>
  <si>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</si>
  <si>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</si>
  <si>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</si>
  <si>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</si>
  <si>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</si>
  <si>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</si>
  <si>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</si>
  <si>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</si>
  <si>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</si>
  <si>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</si>
  <si>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</si>
  <si>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</si>
  <si>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</si>
  <si>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</si>
  <si>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</si>
  <si>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</si>
  <si>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</si>
  <si>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</si>
  <si>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</si>
  <si>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</si>
  <si>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</si>
  <si>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</si>
  <si>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</si>
  <si>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</si>
  <si>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</si>
  <si>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</si>
  <si>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</si>
  <si>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</si>
  <si>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</si>
  <si>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</si>
  <si>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</si>
  <si>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</si>
  <si>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</si>
  <si>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</si>
  <si>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</si>
  <si>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</si>
  <si>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</si>
  <si>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</si>
  <si>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</si>
  <si>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</si>
  <si>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</si>
  <si>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</si>
  <si>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</si>
  <si>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</si>
  <si>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</si>
  <si>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</si>
  <si>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</si>
  <si>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</si>
  <si>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</si>
  <si>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</si>
  <si>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</si>
  <si>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</si>
  <si>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</si>
  <si>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</si>
  <si>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</si>
  <si>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</si>
  <si>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</si>
  <si>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</si>
  <si>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</si>
  <si>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</si>
  <si>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</si>
  <si>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</si>
  <si>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</si>
  <si>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</si>
  <si>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</si>
  <si>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</si>
  <si>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</si>
  <si>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</si>
  <si>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</si>
  <si>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</si>
  <si>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</si>
  <si>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</si>
  <si>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</si>
  <si>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</si>
  <si>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</si>
  <si>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</si>
  <si>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</si>
  <si>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</si>
  <si>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</si>
  <si>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</si>
  <si>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</si>
  <si>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</si>
  <si>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</si>
  <si>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</si>
  <si>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</si>
  <si>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</si>
  <si>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</si>
  <si>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</si>
  <si>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</si>
  <si>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</si>
  <si>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</si>
  <si>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</si>
  <si>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</si>
  <si>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</si>
  <si>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</si>
  <si>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</si>
  <si>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</si>
  <si>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</si>
  <si>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</si>
  <si>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</si>
  <si>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</si>
  <si>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</si>
  <si>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</si>
  <si>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</si>
  <si>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</si>
  <si>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</si>
  <si>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</si>
  <si>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</si>
  <si>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</si>
  <si>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</si>
  <si>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</si>
  <si>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</si>
  <si>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</si>
  <si>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</si>
  <si>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</si>
  <si>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</si>
  <si>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</si>
  <si>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</si>
  <si>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</si>
  <si>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</si>
  <si>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</si>
  <si>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</si>
  <si>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</si>
  <si>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</si>
  <si>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</si>
  <si>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</si>
  <si>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</si>
  <si>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</si>
  <si>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</si>
  <si>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</si>
  <si>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</si>
  <si>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</si>
  <si>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</si>
  <si>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</si>
  <si>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</si>
  <si>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</si>
  <si>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</si>
  <si>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</si>
  <si>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</si>
  <si>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</si>
  <si>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</si>
  <si>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</si>
  <si>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</si>
  <si>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</si>
  <si>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</si>
  <si>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</si>
  <si>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</si>
  <si>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</si>
  <si>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</si>
  <si>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</si>
  <si>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</si>
  <si>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</si>
  <si>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</si>
  <si>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</si>
  <si>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</si>
  <si>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</si>
  <si>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</si>
  <si>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</si>
  <si>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</si>
  <si>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</si>
  <si>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</si>
  <si>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</si>
  <si>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</si>
  <si>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</si>
  <si>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</si>
  <si>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</si>
  <si>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</si>
  <si>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</si>
  <si>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</si>
  <si>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</si>
  <si>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</si>
  <si>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</si>
  <si>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</si>
  <si>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</si>
  <si>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</si>
  <si>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</si>
  <si>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</si>
  <si>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</si>
  <si>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</si>
  <si>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</si>
  <si>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</si>
  <si>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</si>
  <si>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</si>
  <si>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</si>
  <si>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</si>
  <si>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</si>
  <si>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</si>
  <si>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</si>
  <si>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</si>
  <si>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</si>
  <si>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</si>
  <si>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</si>
  <si>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</si>
  <si>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</si>
  <si>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</si>
  <si>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</si>
  <si>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</si>
  <si>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</si>
  <si>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</si>
  <si>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</si>
  <si>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</si>
  <si>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</si>
  <si>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</si>
  <si>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</si>
  <si>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</si>
  <si>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</si>
  <si>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</si>
  <si>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</si>
  <si>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</si>
  <si>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</si>
  <si>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</si>
  <si>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</si>
  <si>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</si>
  <si>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</si>
  <si>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</si>
  <si>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</si>
  <si>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</si>
  <si>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</si>
  <si>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</si>
  <si>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</si>
  <si>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</si>
  <si>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</si>
  <si>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</si>
  <si>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</si>
  <si>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</si>
  <si>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</si>
  <si>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</si>
  <si>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</si>
  <si>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</si>
  <si>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</si>
  <si>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</si>
  <si>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</si>
  <si>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</si>
  <si>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</si>
  <si>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</si>
  <si>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</si>
  <si>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</si>
  <si>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</si>
  <si>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</si>
  <si>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</si>
  <si>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</si>
  <si>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</si>
  <si>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</si>
  <si>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</si>
  <si>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</si>
  <si>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</si>
  <si>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</si>
  <si>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</si>
  <si>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</si>
  <si>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</si>
  <si>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</si>
  <si>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</si>
  <si>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</si>
  <si>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</si>
  <si>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</si>
  <si>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</si>
  <si>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</si>
  <si>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</si>
  <si>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</si>
  <si>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</si>
  <si>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</si>
  <si>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</si>
  <si>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</si>
  <si>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</si>
  <si>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</si>
  <si>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</si>
  <si>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</si>
  <si>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</si>
  <si>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</si>
  <si>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</si>
  <si>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</si>
  <si>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</si>
  <si>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</si>
  <si>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</si>
  <si>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</si>
  <si>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</si>
  <si>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</si>
  <si>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</si>
  <si>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</si>
  <si>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</si>
  <si>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</si>
  <si>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</si>
  <si>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</si>
  <si>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</si>
  <si>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</si>
  <si>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</si>
  <si>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</si>
  <si>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</si>
  <si>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</si>
  <si>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</si>
  <si>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</si>
  <si>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</si>
  <si>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</si>
  <si>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</si>
  <si>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</si>
  <si>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</si>
  <si>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</si>
  <si>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</si>
  <si>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</si>
  <si>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</si>
  <si>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</si>
  <si>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</si>
  <si>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</si>
  <si>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</si>
  <si>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</si>
  <si>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</si>
  <si>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</si>
  <si>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</si>
  <si>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</si>
  <si>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</si>
  <si>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</si>
  <si>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</si>
  <si>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</si>
  <si>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</si>
  <si>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</si>
  <si>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</si>
  <si>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</si>
  <si>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</si>
  <si>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</si>
  <si>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</si>
  <si>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</si>
  <si>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</si>
  <si>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</si>
  <si>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</si>
  <si>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</si>
  <si>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</si>
  <si>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</si>
  <si>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</si>
  <si>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</si>
  <si>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</si>
  <si>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</si>
  <si>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</si>
  <si>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</si>
  <si>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</si>
  <si>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</si>
  <si>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</si>
  <si>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</si>
  <si>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</si>
  <si>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</si>
  <si>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</si>
  <si>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</si>
  <si>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</si>
  <si>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</si>
  <si>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</si>
  <si>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</si>
  <si>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</si>
  <si>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</si>
  <si>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</si>
  <si>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</si>
  <si>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</si>
  <si>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</si>
  <si>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</si>
  <si>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</si>
  <si>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</si>
  <si>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</si>
  <si>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</si>
  <si>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</si>
  <si>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</si>
  <si>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</si>
  <si>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</si>
  <si>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</si>
  <si>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</si>
  <si>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</si>
  <si>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</si>
  <si>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</si>
  <si>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</si>
  <si>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</si>
  <si>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</si>
  <si>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</si>
  <si>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</si>
  <si>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</si>
  <si>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</si>
  <si>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</si>
  <si>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</si>
  <si>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</si>
  <si>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</si>
  <si>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</si>
  <si>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</si>
  <si>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</si>
  <si>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</si>
  <si>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</si>
  <si>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</si>
  <si>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</si>
  <si>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</si>
  <si>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</si>
  <si>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</si>
  <si>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</si>
  <si>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</si>
  <si>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</si>
  <si>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</si>
  <si>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</si>
  <si>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</si>
  <si>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</si>
  <si>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</si>
  <si>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</si>
  <si>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</si>
  <si>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</si>
  <si>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</si>
  <si>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</si>
  <si>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</si>
  <si>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</si>
  <si>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</si>
  <si>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</si>
  <si>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</si>
  <si>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</si>
  <si>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</si>
  <si>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</si>
  <si>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</si>
  <si>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</si>
  <si>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</si>
  <si>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</si>
  <si>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</si>
  <si>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</si>
  <si>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</si>
  <si>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</si>
  <si>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</si>
  <si>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</si>
  <si>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</si>
  <si>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</si>
  <si>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</si>
  <si>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</si>
  <si>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</si>
  <si>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</si>
  <si>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</si>
  <si>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</si>
  <si>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</si>
  <si>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</si>
  <si>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</si>
  <si>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</si>
  <si>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</si>
  <si>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</si>
  <si>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</si>
  <si>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</si>
  <si>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</si>
  <si>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</si>
  <si>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</si>
  <si>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</si>
  <si>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</si>
  <si>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</si>
  <si>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</si>
  <si>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</si>
  <si>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</si>
  <si>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</si>
  <si>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</si>
  <si>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</si>
  <si>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</si>
  <si>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</si>
  <si>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</si>
  <si>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</si>
  <si>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</si>
  <si>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</si>
  <si>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</si>
  <si>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</si>
  <si>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</si>
  <si>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</si>
  <si>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</si>
  <si>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</si>
  <si>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</si>
  <si>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</si>
  <si>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</si>
  <si>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</si>
  <si>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</si>
  <si>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</si>
  <si>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</si>
  <si>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</si>
  <si>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</si>
  <si>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</si>
  <si>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</si>
  <si>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</si>
  <si>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</si>
  <si>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</si>
  <si>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</si>
  <si>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</si>
  <si>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</si>
  <si>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</si>
  <si>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</si>
  <si>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</si>
  <si>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</si>
  <si>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</si>
  <si>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</si>
  <si>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</si>
  <si>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</si>
  <si>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</si>
  <si>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</si>
  <si>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</si>
  <si>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</si>
  <si>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</si>
  <si>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</si>
  <si>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</si>
  <si>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</si>
  <si>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</si>
  <si>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</si>
  <si>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</si>
  <si>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</si>
  <si>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</si>
  <si>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</si>
  <si>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</si>
  <si>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</si>
  <si>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</si>
  <si>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</si>
  <si>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</si>
  <si>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</si>
  <si>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</si>
  <si>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</si>
  <si>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</si>
  <si>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</si>
  <si>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</si>
  <si>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</si>
  <si>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</si>
  <si>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</si>
  <si>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</si>
  <si>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</si>
  <si>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</si>
  <si>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</si>
  <si>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</si>
  <si>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</si>
  <si>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</si>
  <si>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</si>
  <si>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</si>
  <si>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</si>
  <si>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</si>
  <si>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</si>
  <si>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</si>
  <si>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</si>
  <si>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</si>
  <si>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</si>
  <si>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</si>
  <si>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</si>
  <si>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</si>
  <si>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</si>
  <si>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</si>
  <si>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</si>
  <si>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</si>
  <si>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</si>
  <si>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</si>
  <si>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</si>
  <si>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</si>
  <si>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</si>
  <si>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</si>
  <si>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</si>
  <si>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</si>
  <si>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</si>
  <si>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</si>
  <si>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</si>
  <si>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</si>
  <si>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</si>
  <si>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</si>
  <si>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</si>
  <si>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</si>
  <si>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</si>
  <si>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</si>
  <si>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</si>
  <si>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</si>
  <si>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</si>
  <si>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</si>
  <si>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</si>
  <si>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</si>
  <si>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</si>
  <si>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</si>
  <si>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</si>
  <si>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</si>
  <si>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</si>
  <si>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</si>
  <si>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</si>
  <si>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</si>
  <si>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</si>
  <si>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</si>
  <si>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</si>
  <si>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</si>
  <si>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</si>
  <si>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</si>
  <si>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</si>
  <si>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</si>
  <si>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</si>
  <si>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</si>
  <si>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</si>
  <si>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</si>
  <si>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</si>
  <si>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</si>
  <si>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</si>
  <si>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</si>
  <si>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</si>
  <si>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</si>
  <si>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</si>
  <si>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</si>
  <si>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</si>
  <si>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</si>
  <si>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</si>
  <si>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</si>
  <si>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</si>
  <si>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</si>
  <si>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</si>
  <si>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</si>
  <si>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</si>
  <si>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</si>
  <si>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</si>
  <si>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</si>
  <si>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</si>
  <si>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</si>
  <si>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</si>
  <si>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</si>
  <si>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</si>
  <si>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</si>
  <si>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</si>
  <si>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</si>
  <si>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</si>
  <si>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</si>
  <si>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</si>
  <si>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</si>
  <si>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</si>
  <si>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</si>
  <si>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</si>
  <si>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</si>
  <si>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</si>
  <si>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</si>
  <si>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</si>
  <si>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</si>
  <si>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</si>
  <si>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</si>
  <si>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</si>
  <si>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</si>
  <si>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</si>
  <si>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</si>
  <si>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</si>
  <si>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</si>
  <si>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</si>
  <si>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</si>
  <si>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</si>
  <si>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</si>
  <si>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</si>
  <si>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</si>
  <si>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</si>
  <si>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</si>
  <si>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</si>
  <si>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</si>
  <si>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</si>
  <si>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</si>
  <si>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</si>
  <si>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</si>
  <si>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</si>
  <si>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</si>
  <si>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</si>
  <si>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</si>
  <si>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</si>
  <si>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</si>
  <si>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</si>
  <si>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</si>
  <si>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</si>
  <si>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</si>
  <si>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</si>
  <si>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</si>
  <si>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</si>
  <si>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</si>
  <si>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</si>
  <si>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</si>
  <si>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</si>
  <si>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</si>
  <si>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</si>
  <si>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</si>
  <si>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</si>
  <si>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</si>
  <si>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</si>
  <si>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</si>
  <si>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</si>
  <si>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</si>
  <si>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</si>
  <si>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</si>
  <si>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</si>
  <si>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</si>
  <si>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</si>
  <si>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</si>
  <si>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</si>
  <si>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</si>
  <si>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</si>
  <si>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</si>
  <si>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</si>
  <si>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</si>
  <si>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</si>
  <si>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</si>
  <si>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</si>
  <si>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</si>
  <si>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</si>
  <si>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</si>
  <si>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</si>
  <si>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</si>
  <si>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</si>
  <si>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</si>
  <si>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</si>
  <si>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</si>
  <si>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</si>
  <si>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</si>
  <si>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</si>
  <si>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</si>
  <si>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</si>
  <si>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</si>
  <si>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</si>
  <si>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</si>
  <si>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</si>
  <si>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</si>
  <si>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</si>
  <si>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</si>
  <si>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</si>
  <si>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</si>
  <si>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</si>
  <si>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</si>
  <si>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</si>
  <si>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</si>
  <si>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</si>
  <si>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</si>
  <si>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</si>
  <si>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</si>
  <si>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</si>
  <si>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</si>
  <si>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</si>
  <si>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</si>
  <si>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</si>
  <si>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</si>
  <si>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</si>
  <si>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</si>
  <si>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</si>
  <si>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</si>
  <si>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</si>
  <si>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</si>
  <si>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</si>
  <si>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</si>
  <si>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</si>
  <si>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</si>
  <si>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</si>
  <si>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</si>
  <si>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</si>
  <si>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</si>
  <si>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</si>
  <si>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</si>
  <si>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</si>
  <si>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</si>
  <si>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</si>
  <si>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</si>
  <si>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</si>
  <si>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</si>
  <si>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</si>
  <si>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</si>
  <si>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</si>
  <si>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</si>
  <si>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</si>
  <si>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</si>
  <si>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</si>
  <si>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</si>
  <si>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</si>
  <si>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</si>
  <si>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</si>
  <si>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</si>
  <si>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</si>
  <si>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</si>
  <si>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</si>
  <si>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</si>
  <si>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</si>
  <si>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</si>
  <si>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</si>
  <si>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</si>
  <si>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</si>
  <si>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</si>
  <si>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</si>
  <si>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</si>
  <si>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</si>
  <si>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</si>
  <si>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</si>
  <si>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</si>
  <si>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</si>
  <si>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</si>
  <si>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</si>
  <si>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</si>
  <si>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</si>
  <si>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</si>
  <si>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</si>
  <si>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</si>
  <si>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</si>
  <si>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</si>
  <si>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</si>
  <si>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</si>
  <si>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</si>
  <si>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</si>
  <si>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</si>
  <si>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</si>
  <si>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</si>
  <si>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</si>
  <si>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</si>
  <si>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</si>
  <si>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</si>
  <si>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</si>
  <si>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</si>
  <si>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</si>
  <si>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</si>
  <si>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</si>
  <si>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</si>
  <si>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</si>
  <si>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</si>
  <si>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</si>
  <si>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</si>
  <si>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</si>
  <si>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</si>
  <si>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</si>
  <si>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</si>
  <si>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</si>
  <si>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</si>
  <si>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</si>
  <si>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</si>
  <si>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</si>
  <si>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</si>
  <si>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</si>
  <si>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</si>
  <si>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</si>
  <si>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</si>
  <si>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</si>
  <si>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</si>
  <si>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</si>
  <si>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</si>
  <si>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</si>
  <si>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</si>
  <si>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</si>
  <si>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</si>
  <si>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</si>
  <si>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</si>
  <si>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</si>
  <si>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</si>
  <si>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</si>
  <si>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</si>
  <si>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</si>
  <si>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</si>
  <si>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</si>
  <si>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</si>
  <si>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</si>
  <si>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</si>
  <si>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</si>
  <si>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</si>
  <si>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</si>
  <si>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</si>
  <si>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</si>
  <si>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</si>
  <si>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</si>
  <si>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</si>
  <si>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</si>
  <si>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</si>
  <si>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</si>
  <si>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</si>
  <si>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</si>
  <si>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</si>
  <si>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</si>
  <si>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</si>
  <si>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</si>
  <si>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</si>
  <si>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</si>
  <si>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</si>
  <si>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</si>
  <si>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</si>
  <si>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</si>
  <si>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</si>
  <si>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</si>
  <si>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</si>
  <si>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</si>
  <si>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</si>
  <si>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</si>
  <si>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</si>
  <si>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</si>
  <si>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</si>
  <si>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</si>
  <si>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</si>
  <si>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</si>
  <si>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</si>
  <si>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</si>
  <si>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</si>
  <si>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</si>
  <si>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</si>
  <si>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</si>
  <si>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</si>
  <si>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</si>
  <si>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</si>
  <si>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</si>
  <si>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</si>
  <si>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</si>
  <si>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</si>
  <si>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</si>
  <si>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</si>
  <si>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</si>
  <si>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</si>
  <si>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</si>
  <si>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</si>
  <si>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</si>
  <si>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</si>
  <si>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</si>
  <si>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</si>
  <si>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</si>
  <si>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</si>
  <si>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</si>
  <si>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</si>
  <si>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</si>
  <si>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</si>
  <si>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</si>
  <si>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</si>
  <si>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</si>
  <si>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</si>
  <si>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</si>
  <si>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</si>
  <si>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</si>
  <si>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</si>
  <si>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</si>
  <si>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</si>
  <si>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</si>
  <si>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</si>
  <si>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</si>
  <si>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</si>
  <si>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</si>
  <si>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</si>
  <si>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</si>
  <si>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</si>
  <si>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</si>
  <si>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</si>
  <si>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</si>
  <si>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</si>
  <si>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</si>
  <si>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</si>
  <si>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</si>
  <si>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</si>
  <si>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</si>
  <si>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</si>
  <si>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</si>
  <si>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</si>
  <si>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</si>
  <si>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</si>
  <si>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</si>
  <si>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</si>
  <si>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</si>
  <si>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</si>
  <si>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</si>
  <si>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</si>
  <si>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</si>
  <si>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</si>
  <si>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</si>
  <si>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</si>
  <si>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</si>
  <si>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</si>
  <si>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</si>
  <si>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</si>
  <si>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</si>
  <si>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</si>
  <si>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</si>
  <si>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</si>
  <si>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</si>
  <si>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</si>
  <si>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</si>
  <si>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</si>
  <si>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</si>
  <si>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</si>
  <si>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</si>
  <si>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</si>
  <si>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</si>
  <si>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</si>
  <si>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</si>
  <si>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</si>
  <si>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</si>
  <si>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</si>
  <si>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</si>
  <si>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</si>
  <si>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</si>
  <si>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</si>
  <si>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</si>
  <si>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</si>
  <si>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</si>
  <si>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</si>
  <si>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</si>
  <si>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</si>
  <si>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</si>
  <si>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</si>
  <si>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</si>
  <si>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</si>
  <si>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</si>
  <si>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</si>
  <si>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</si>
  <si>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</si>
  <si>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</si>
  <si>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</si>
  <si>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</si>
  <si>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</si>
  <si>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</si>
  <si>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</si>
  <si>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</si>
  <si>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</si>
  <si>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</si>
  <si>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</si>
  <si>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</si>
  <si>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</si>
  <si>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</si>
  <si>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</si>
  <si>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</si>
  <si>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</si>
  <si>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</si>
  <si>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</si>
  <si>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</si>
  <si>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</si>
  <si>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</si>
  <si>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</si>
  <si>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</si>
  <si>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</si>
  <si>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</si>
  <si>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</si>
  <si>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</si>
  <si>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</si>
  <si>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</si>
  <si>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</si>
  <si>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</si>
  <si>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</si>
  <si>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</si>
  <si>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</si>
  <si>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</si>
  <si>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</si>
  <si>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</si>
  <si>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</si>
  <si>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</si>
  <si>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</si>
  <si>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</si>
  <si>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</si>
  <si>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</si>
  <si>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</si>
  <si>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</si>
  <si>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</si>
  <si>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</si>
  <si>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</si>
  <si>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</si>
  <si>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</si>
  <si>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</si>
  <si>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</si>
  <si>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</si>
  <si>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</si>
  <si>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</si>
  <si>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</si>
  <si>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</si>
  <si>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</si>
  <si>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</si>
  <si>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</si>
  <si>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</si>
  <si>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</si>
  <si>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</si>
  <si>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</si>
  <si>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</si>
  <si>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</si>
  <si>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</si>
  <si>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</si>
  <si>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</si>
  <si>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</si>
  <si>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</si>
  <si>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</si>
  <si>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</si>
  <si>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</si>
  <si>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</si>
  <si>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</si>
  <si>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</si>
  <si>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</si>
  <si>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</si>
  <si>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</si>
  <si>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</si>
  <si>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</si>
  <si>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</si>
  <si>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</si>
  <si>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</si>
  <si>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</si>
  <si>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</si>
  <si>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</si>
  <si>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</si>
  <si>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</si>
  <si>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</si>
  <si>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</si>
  <si>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</si>
  <si>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</si>
  <si>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</si>
  <si>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</si>
  <si>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</si>
  <si>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</si>
  <si>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</si>
  <si>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</si>
  <si>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</si>
  <si>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</si>
  <si>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</si>
  <si>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</si>
  <si>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</si>
  <si>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</si>
  <si>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</si>
  <si>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</si>
  <si>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</si>
  <si>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</si>
  <si>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</si>
  <si>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</si>
  <si>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</si>
  <si>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</si>
  <si>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</si>
  <si>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</si>
  <si>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</si>
  <si>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</si>
  <si>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</si>
  <si>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</si>
  <si>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</si>
  <si>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</si>
  <si>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</si>
  <si>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</si>
  <si>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</si>
  <si>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</si>
  <si>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</si>
  <si>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</si>
  <si>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</si>
  <si>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</si>
  <si>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</si>
  <si>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</si>
  <si>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</si>
  <si>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</si>
  <si>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</si>
  <si>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</si>
  <si>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</si>
  <si>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</si>
  <si>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</si>
  <si>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</si>
  <si>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</si>
  <si>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</si>
  <si>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</si>
  <si>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</si>
  <si>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</si>
  <si>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</si>
  <si>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</si>
  <si>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</si>
  <si>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</si>
  <si>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</si>
  <si>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</si>
  <si>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</si>
  <si>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</si>
  <si>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</si>
  <si>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</si>
  <si>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</si>
  <si>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</si>
  <si>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</si>
  <si>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</si>
  <si>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</si>
  <si>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</si>
  <si>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</si>
  <si>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</si>
  <si>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</si>
  <si>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</si>
  <si>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</si>
  <si>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</si>
  <si>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</si>
  <si>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</si>
  <si>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</si>
  <si>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</si>
  <si>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</si>
  <si>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</si>
  <si>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</si>
  <si>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</si>
  <si>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</si>
  <si>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</si>
  <si>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</si>
  <si>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</si>
  <si>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</si>
  <si>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</si>
  <si>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</si>
  <si>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</si>
  <si>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</si>
  <si>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</si>
  <si>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</si>
  <si>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</si>
  <si>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</si>
  <si>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</si>
  <si>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</si>
  <si>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</si>
  <si>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</si>
  <si>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</si>
  <si>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</si>
  <si>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</si>
  <si>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</si>
  <si>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</si>
  <si>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</si>
  <si>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</si>
  <si>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</si>
  <si>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</si>
  <si>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</si>
  <si>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</si>
  <si>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</si>
  <si>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</si>
  <si>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</si>
  <si>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</si>
  <si>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</si>
  <si>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</si>
  <si>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</si>
  <si>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</si>
  <si>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</si>
  <si>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</si>
  <si>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</si>
  <si>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</si>
  <si>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</si>
  <si>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</si>
  <si>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</si>
  <si>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</si>
  <si>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</si>
  <si>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</si>
  <si>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</si>
  <si>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</si>
  <si>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</si>
  <si>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</si>
  <si>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</si>
  <si>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</si>
  <si>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</si>
  <si>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</si>
  <si>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</si>
  <si>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</si>
  <si>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</si>
  <si>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</si>
  <si>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</si>
  <si>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</si>
  <si>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</si>
  <si>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</si>
  <si>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</si>
  <si>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</si>
  <si>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</si>
  <si>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</si>
  <si>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</si>
  <si>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</si>
  <si>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</si>
  <si>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</si>
  <si>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</si>
  <si>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</si>
  <si>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</si>
  <si>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</si>
  <si>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</si>
  <si>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</si>
  <si>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</si>
  <si>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</si>
  <si>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</si>
  <si>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</si>
  <si>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</si>
  <si>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</si>
  <si>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</si>
  <si>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</si>
  <si>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</si>
  <si>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</si>
  <si>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</si>
  <si>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</si>
  <si>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</si>
  <si>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</si>
  <si>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</si>
  <si>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</si>
  <si>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</si>
  <si>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</si>
  <si>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</si>
  <si>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</si>
  <si>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</si>
  <si>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</si>
  <si>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</si>
  <si>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</si>
  <si>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</si>
  <si>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</si>
  <si>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</si>
  <si>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</si>
  <si>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</si>
  <si>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</si>
  <si>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</si>
  <si>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</si>
  <si>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</si>
  <si>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</si>
  <si>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</si>
  <si>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</si>
  <si>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</si>
  <si>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</si>
  <si>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</si>
  <si>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</si>
  <si>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</si>
  <si>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</si>
  <si>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</si>
  <si>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</si>
  <si>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</si>
  <si>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</si>
  <si>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</si>
  <si>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</si>
  <si>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</si>
  <si>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</si>
  <si>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</si>
  <si>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</si>
  <si>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</si>
  <si>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</si>
  <si>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</si>
  <si>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</si>
  <si>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</si>
  <si>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</si>
  <si>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</si>
  <si>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</si>
  <si>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</si>
  <si>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</si>
  <si>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</si>
  <si>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</si>
  <si>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</si>
  <si>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</si>
  <si>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</si>
  <si>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</si>
  <si>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</si>
  <si>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</si>
  <si>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</si>
  <si>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</si>
  <si>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</si>
  <si>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</si>
  <si>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</si>
  <si>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</si>
  <si>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</si>
  <si>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</si>
  <si>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</si>
  <si>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</si>
  <si>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</si>
  <si>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</si>
  <si>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</si>
  <si>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</si>
  <si>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</si>
  <si>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</si>
  <si>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</si>
  <si>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</si>
  <si>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</si>
  <si>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</si>
  <si>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</si>
  <si>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</si>
  <si>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</si>
  <si>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</si>
  <si>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</si>
  <si>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</si>
  <si>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</si>
  <si>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</si>
  <si>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</si>
  <si>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</si>
  <si>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</si>
  <si>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</si>
  <si>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</si>
  <si>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</si>
  <si>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</si>
  <si>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</si>
  <si>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</si>
  <si>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</si>
  <si>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</si>
  <si>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</si>
  <si>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</si>
  <si>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</si>
  <si>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</si>
  <si>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</si>
  <si>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</si>
  <si>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</si>
  <si>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</si>
  <si>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</si>
  <si>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</si>
  <si>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</si>
  <si>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</si>
  <si>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</si>
  <si>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</si>
  <si>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</si>
  <si>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</si>
  <si>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</si>
  <si>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</si>
  <si>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</si>
  <si>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</si>
  <si>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</si>
  <si>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</si>
  <si>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</si>
  <si>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</si>
  <si>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</si>
  <si>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</si>
  <si>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</si>
  <si>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</si>
  <si>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</si>
  <si>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</si>
  <si>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</si>
  <si>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</si>
  <si>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</si>
  <si>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</si>
  <si>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</si>
  <si>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</si>
  <si>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</si>
  <si>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</si>
  <si>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</si>
  <si>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</si>
  <si>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</si>
  <si>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</si>
  <si>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</si>
  <si>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</si>
  <si>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</si>
  <si>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</si>
  <si>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</si>
  <si>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</si>
  <si>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</si>
  <si>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</si>
  <si>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</si>
  <si>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</si>
  <si>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</si>
  <si>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</si>
  <si>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</si>
  <si>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</si>
  <si>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</si>
  <si>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</si>
  <si>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</si>
  <si>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</si>
  <si>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</si>
  <si>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</si>
  <si>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</si>
  <si>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</si>
  <si>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</si>
  <si>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</si>
  <si>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</si>
  <si>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</si>
  <si>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</si>
  <si>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</si>
  <si>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</si>
  <si>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</si>
  <si>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</si>
  <si>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</si>
  <si>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</si>
  <si>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</si>
  <si>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</si>
  <si>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</si>
  <si>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</si>
  <si>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</si>
  <si>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</si>
  <si>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</si>
  <si>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</si>
  <si>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</si>
  <si>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</si>
  <si>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</si>
  <si>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</si>
  <si>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</si>
  <si>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</si>
  <si>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</si>
  <si>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</si>
  <si>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</si>
  <si>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</si>
  <si>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</si>
  <si>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</si>
  <si>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</si>
  <si>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</si>
  <si>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</si>
  <si>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</si>
  <si>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</si>
  <si>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</si>
  <si>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</si>
  <si>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</si>
  <si>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</si>
  <si>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</si>
  <si>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</si>
  <si>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</si>
  <si>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</si>
  <si>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</si>
  <si>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</si>
  <si>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</si>
  <si>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</si>
  <si>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</si>
  <si>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</si>
  <si>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</si>
  <si>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</si>
  <si>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</si>
  <si>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</si>
  <si>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</si>
  <si>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</si>
  <si>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</si>
  <si>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</si>
  <si>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</si>
  <si>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</si>
  <si>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</si>
  <si>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</si>
  <si>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</si>
  <si>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</si>
  <si>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</si>
  <si>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</si>
  <si>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</si>
  <si>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</si>
  <si>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</si>
  <si>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</si>
  <si>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</si>
  <si>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</si>
  <si>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</si>
  <si>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</si>
  <si>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</si>
  <si>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</si>
  <si>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</si>
  <si>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</si>
  <si>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</si>
  <si>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</si>
  <si>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</si>
  <si>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</si>
  <si>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</si>
  <si>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</si>
  <si>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</si>
  <si>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</si>
  <si>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</si>
  <si>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</si>
  <si>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</si>
  <si>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</si>
  <si>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</si>
  <si>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</si>
  <si>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</si>
  <si>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</si>
  <si>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</si>
  <si>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</si>
  <si>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</si>
  <si>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</si>
  <si>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</si>
  <si>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</si>
  <si>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</si>
  <si>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</si>
  <si>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</si>
  <si>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</si>
  <si>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</si>
  <si>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</si>
  <si>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</si>
  <si>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</si>
  <si>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</si>
  <si>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</si>
  <si>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</si>
  <si>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</si>
  <si>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</si>
  <si>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</si>
  <si>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</si>
  <si>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</si>
  <si>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</si>
  <si>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</si>
  <si>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</si>
  <si>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</si>
  <si>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</si>
  <si>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</si>
  <si>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</si>
  <si>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</si>
  <si>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</si>
  <si>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</si>
  <si>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</si>
  <si>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</si>
  <si>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</si>
  <si>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</si>
  <si>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</si>
  <si>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</si>
  <si>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</si>
  <si>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</si>
  <si>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</si>
  <si>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</si>
  <si>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</si>
  <si>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</si>
  <si>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</si>
  <si>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</si>
  <si>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</si>
  <si>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</si>
  <si>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</si>
  <si>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</si>
  <si>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</si>
  <si>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</si>
  <si>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</si>
  <si>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</si>
  <si>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</si>
  <si>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</si>
  <si>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</si>
  <si>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</si>
  <si>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</si>
  <si>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</si>
  <si>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</si>
  <si>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</si>
  <si>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</si>
  <si>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</si>
  <si>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</si>
  <si>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</si>
  <si>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</si>
  <si>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</si>
  <si>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</si>
  <si>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</si>
  <si>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</si>
  <si>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</si>
  <si>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</si>
  <si>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</si>
  <si>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</si>
  <si>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</si>
  <si>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</si>
  <si>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</si>
  <si>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</si>
  <si>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</si>
  <si>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</si>
  <si>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</si>
  <si>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</si>
  <si>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</si>
  <si>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</si>
  <si>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</si>
  <si>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</si>
  <si>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</si>
  <si>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</si>
  <si>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</si>
  <si>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</si>
  <si>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</si>
  <si>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</si>
  <si>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</si>
  <si>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</si>
  <si>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</si>
  <si>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</si>
  <si>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</si>
  <si>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</si>
  <si>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</si>
  <si>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</si>
  <si>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</si>
  <si>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</si>
  <si>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</si>
  <si>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</si>
  <si>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</si>
  <si>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</si>
  <si>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</si>
  <si>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</si>
  <si>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</si>
  <si>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</si>
  <si>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</si>
  <si>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</si>
  <si>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</si>
  <si>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</si>
  <si>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</si>
  <si>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</si>
  <si>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</si>
  <si>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</si>
  <si>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</si>
  <si>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</si>
  <si>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</si>
  <si>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</si>
  <si>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</si>
  <si>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</si>
  <si>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</si>
  <si>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</si>
  <si>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</si>
  <si>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</si>
  <si>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</si>
  <si>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</si>
  <si>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</si>
  <si>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</si>
  <si>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</si>
  <si>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</si>
  <si>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</si>
  <si>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</si>
  <si>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</si>
  <si>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</si>
  <si>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</si>
  <si>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</si>
  <si>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</si>
  <si>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</si>
  <si>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</si>
  <si>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</si>
  <si>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</si>
  <si>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</si>
  <si>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</si>
  <si>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</si>
  <si>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</si>
  <si>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</si>
  <si>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</si>
  <si>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</si>
  <si>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</si>
  <si>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</si>
  <si>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</si>
  <si>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</si>
  <si>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</si>
  <si>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</si>
  <si>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</si>
  <si>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</si>
  <si>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</si>
  <si>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</si>
  <si>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</si>
  <si>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</si>
  <si>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</si>
  <si>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</si>
  <si>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</si>
  <si>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</si>
  <si>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</si>
  <si>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</si>
  <si>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</si>
  <si>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</si>
  <si>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</si>
  <si>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</si>
  <si>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</si>
  <si>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</si>
  <si>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</si>
  <si>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</si>
  <si>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</si>
  <si>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</si>
  <si>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</si>
  <si>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</si>
  <si>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</si>
  <si>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</si>
  <si>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</si>
  <si>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</si>
  <si>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</si>
  <si>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</si>
  <si>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</si>
  <si>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</si>
  <si>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</si>
  <si>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</si>
  <si>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</si>
  <si>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</si>
  <si>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</si>
  <si>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</si>
  <si>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</si>
  <si>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</si>
  <si>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</si>
  <si>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</si>
  <si>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</si>
  <si>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</si>
  <si>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</si>
  <si>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</si>
  <si>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</si>
  <si>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</si>
  <si>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</si>
  <si>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</si>
  <si>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</si>
  <si>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</si>
  <si>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</si>
  <si>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</si>
  <si>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</si>
  <si>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</si>
  <si>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</si>
  <si>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</si>
  <si>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</si>
  <si>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</si>
  <si>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</si>
  <si>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</si>
  <si>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</si>
  <si>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</si>
  <si>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</si>
  <si>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</si>
  <si>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</si>
  <si>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</si>
  <si>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</si>
  <si>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</si>
  <si>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</si>
  <si>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</si>
  <si>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</si>
  <si>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</si>
  <si>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</si>
  <si>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</si>
  <si>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</si>
  <si>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</si>
  <si>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</si>
  <si>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</si>
  <si>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</si>
  <si>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</si>
  <si>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</si>
  <si>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</si>
  <si>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</si>
  <si>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</si>
  <si>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</si>
  <si>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</si>
  <si>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</si>
  <si>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</si>
  <si>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</si>
  <si>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</si>
  <si>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</si>
  <si>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</si>
  <si>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</si>
  <si>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</si>
  <si>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</si>
  <si>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</si>
  <si>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</si>
  <si>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</si>
  <si>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</si>
  <si>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</si>
  <si>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</si>
  <si>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</si>
  <si>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</si>
  <si>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</si>
  <si>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</si>
  <si>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</si>
  <si>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</si>
  <si>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</si>
  <si>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</si>
  <si>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</si>
  <si>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</si>
  <si>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</si>
  <si>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</si>
  <si>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</si>
  <si>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</si>
  <si>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</si>
  <si>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</si>
  <si>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</si>
  <si>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</si>
  <si>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</si>
  <si>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</si>
  <si>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</si>
  <si>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</si>
  <si>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</si>
  <si>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</si>
  <si>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</si>
  <si>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</si>
  <si>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</si>
  <si>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</si>
  <si>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</si>
  <si>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</si>
  <si>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</si>
  <si>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</si>
  <si>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</si>
  <si>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</si>
  <si>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</si>
  <si>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</si>
  <si>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</si>
  <si>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</si>
  <si>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</si>
  <si>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</si>
  <si>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</si>
  <si>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</si>
  <si>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</si>
  <si>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</si>
  <si>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</si>
  <si>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</si>
  <si>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</si>
  <si>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</si>
  <si>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</si>
  <si>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</si>
  <si>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</si>
  <si>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</si>
  <si>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</si>
  <si>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</si>
  <si>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</si>
  <si>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</si>
  <si>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</si>
  <si>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</si>
  <si>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</si>
  <si>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</si>
  <si>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</si>
  <si>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</si>
  <si>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</si>
  <si>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</si>
  <si>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</si>
  <si>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</si>
  <si>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</si>
  <si>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</si>
  <si>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</si>
  <si>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</si>
  <si>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</si>
  <si>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</si>
  <si>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</si>
  <si>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</si>
  <si>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</si>
  <si>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</si>
  <si>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</si>
  <si>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</si>
  <si>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</si>
  <si>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</si>
  <si>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</si>
  <si>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</si>
  <si>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</si>
  <si>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</si>
  <si>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</si>
  <si>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</si>
  <si>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</si>
  <si>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</si>
  <si>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</si>
  <si>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</si>
  <si>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</si>
  <si>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</si>
  <si>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</si>
  <si>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</si>
  <si>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</si>
  <si>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</si>
  <si>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</si>
  <si>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</si>
  <si>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</si>
  <si>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</si>
  <si>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</si>
  <si>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</si>
  <si>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</si>
  <si>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</si>
  <si>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</si>
  <si>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</si>
  <si>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</si>
  <si>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</si>
  <si>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</si>
  <si>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</si>
  <si>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</si>
  <si>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</si>
  <si>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</si>
  <si>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</si>
  <si>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</si>
  <si>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</si>
  <si>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</si>
  <si>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</si>
  <si>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</si>
  <si>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</si>
  <si>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</si>
  <si>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</si>
  <si>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</si>
  <si>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</si>
  <si>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</si>
  <si>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</si>
  <si>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</si>
  <si>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</si>
  <si>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</si>
  <si>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</si>
  <si>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</si>
  <si>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</si>
  <si>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</si>
  <si>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</si>
  <si>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</si>
  <si>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</si>
  <si>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</si>
  <si>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</si>
  <si>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</si>
  <si>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</si>
  <si>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</si>
  <si>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</si>
  <si>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</si>
  <si>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</si>
  <si>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</si>
  <si>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</si>
  <si>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</si>
  <si>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</si>
  <si>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</si>
  <si>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</si>
  <si>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</si>
  <si>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</si>
  <si>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</si>
  <si>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</si>
  <si>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</si>
  <si>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</si>
  <si>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</si>
  <si>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</si>
  <si>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</si>
  <si>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</si>
  <si>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</si>
  <si>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</si>
  <si>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</si>
  <si>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</si>
  <si>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</si>
  <si>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</si>
  <si>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</si>
  <si>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</si>
  <si>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</si>
  <si>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</si>
  <si>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</si>
  <si>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</si>
  <si>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</si>
  <si>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</si>
  <si>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</si>
  <si>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</si>
  <si>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</si>
  <si>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</si>
  <si>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</si>
  <si>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</si>
  <si>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</si>
  <si>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</si>
  <si>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</si>
  <si>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</si>
  <si>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</si>
  <si>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</si>
  <si>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</si>
  <si>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</si>
  <si>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</si>
  <si>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</si>
  <si>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</si>
  <si>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</si>
  <si>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</si>
  <si>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</si>
  <si>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</si>
  <si>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</si>
  <si>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</si>
  <si>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</si>
  <si>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</si>
  <si>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</si>
  <si>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</si>
  <si>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</si>
  <si>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</si>
  <si>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</si>
  <si>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</si>
  <si>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</si>
  <si>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</si>
  <si>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</si>
  <si>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</si>
  <si>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</si>
  <si>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</si>
  <si>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</si>
  <si>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</si>
  <si>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</si>
  <si>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</si>
  <si>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</si>
  <si>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</si>
  <si>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</si>
  <si>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</si>
  <si>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</si>
  <si>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</si>
  <si>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</si>
  <si>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</si>
  <si>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</si>
  <si>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</si>
  <si>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</si>
  <si>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</si>
  <si>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</si>
  <si>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</si>
  <si>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</si>
  <si>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</si>
  <si>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</si>
  <si>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</si>
  <si>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</si>
  <si>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</si>
  <si>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</si>
  <si>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</si>
  <si>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</si>
  <si>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</si>
  <si>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</si>
  <si>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</si>
  <si>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</si>
  <si>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</si>
  <si>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</si>
  <si>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</si>
  <si>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</si>
  <si>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</si>
  <si>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</si>
  <si>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</si>
  <si>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</si>
  <si>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</si>
  <si>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</si>
  <si>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</si>
  <si>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</si>
  <si>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</si>
  <si>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</si>
  <si>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</si>
  <si>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</si>
  <si>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</si>
  <si>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</si>
  <si>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</si>
  <si>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</si>
  <si>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</si>
  <si>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</si>
  <si>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</si>
  <si>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</si>
  <si>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</si>
  <si>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</si>
  <si>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</si>
  <si>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</si>
  <si>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</si>
  <si>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</si>
  <si>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</si>
  <si>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</si>
  <si>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</si>
  <si>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</si>
  <si>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</si>
  <si>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</si>
  <si>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</si>
  <si>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</si>
  <si>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</si>
  <si>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</si>
  <si>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</si>
  <si>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</si>
  <si>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</si>
  <si>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</si>
  <si>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</si>
  <si>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</si>
  <si>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</si>
  <si>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</si>
  <si>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</si>
  <si>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</si>
  <si>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</si>
  <si>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</si>
  <si>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</si>
  <si>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</si>
  <si>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</si>
  <si>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</si>
  <si>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</si>
  <si>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</si>
  <si>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</si>
  <si>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</si>
  <si>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</si>
  <si>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</si>
  <si>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</si>
  <si>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</si>
  <si>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</si>
  <si>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</si>
  <si>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</si>
  <si>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</si>
  <si>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</si>
  <si>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</si>
  <si>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</si>
  <si>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</si>
  <si>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</si>
  <si>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</si>
  <si>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</si>
  <si>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</si>
  <si>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</si>
  <si>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</si>
  <si>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</si>
  <si>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</si>
  <si>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</si>
  <si>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</si>
  <si>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</si>
  <si>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</si>
  <si>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</si>
  <si>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</si>
  <si>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</si>
  <si>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</si>
  <si>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</si>
  <si>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</si>
  <si>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</si>
  <si>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</si>
  <si>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</si>
  <si>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</si>
  <si>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</si>
  <si>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</si>
  <si>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</si>
  <si>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</si>
  <si>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</si>
  <si>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</si>
  <si>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</si>
  <si>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</si>
  <si>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</si>
  <si>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</si>
  <si>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</si>
  <si>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</si>
  <si>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</si>
  <si>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</si>
  <si>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</si>
  <si>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</si>
  <si>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</si>
  <si>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</si>
  <si>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</si>
  <si>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</si>
  <si>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</si>
  <si>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</si>
  <si>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</si>
  <si>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</si>
  <si>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</si>
  <si>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</si>
  <si>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</si>
  <si>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</si>
  <si>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</si>
  <si>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</si>
  <si>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</si>
  <si>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</si>
  <si>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</si>
  <si>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</si>
  <si>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</si>
  <si>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</si>
  <si>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</si>
  <si>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</si>
  <si>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</si>
  <si>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</si>
  <si>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</si>
  <si>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</si>
  <si>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</si>
  <si>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</si>
  <si>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</si>
  <si>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</si>
  <si>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</si>
  <si>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</si>
  <si>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</si>
  <si>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</si>
  <si>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</si>
  <si>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</si>
  <si>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</si>
  <si>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</si>
  <si>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</si>
  <si>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</si>
  <si>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</si>
  <si>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</si>
  <si>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</si>
  <si>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</si>
  <si>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</si>
  <si>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</si>
  <si>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</si>
  <si>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</si>
  <si>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</si>
  <si>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</si>
  <si>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</si>
  <si>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</si>
  <si>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</si>
  <si>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</si>
  <si>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</si>
  <si>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</si>
  <si>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</si>
  <si>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</si>
  <si>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</si>
  <si>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</si>
  <si>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</si>
  <si>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</si>
  <si>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</si>
  <si>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</si>
  <si>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</si>
  <si>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</si>
  <si>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</si>
  <si>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</si>
  <si>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</si>
  <si>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</si>
  <si>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</si>
  <si>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</si>
  <si>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</si>
  <si>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</si>
  <si>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</si>
  <si>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</si>
  <si>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</si>
  <si>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</si>
  <si>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</si>
  <si>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</si>
  <si>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</si>
  <si>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</si>
  <si>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</si>
  <si>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</si>
  <si>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</si>
  <si>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</si>
  <si>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</si>
  <si>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</si>
  <si>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</si>
  <si>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</si>
  <si>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</si>
  <si>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</si>
  <si>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</si>
  <si>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</si>
  <si>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</si>
  <si>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</si>
  <si>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</si>
  <si>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</si>
  <si>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</si>
  <si>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</si>
  <si>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</si>
  <si>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</si>
  <si>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</si>
  <si>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</si>
  <si>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</si>
  <si>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</si>
  <si>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</si>
  <si>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</si>
  <si>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</si>
  <si>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</si>
  <si>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</si>
  <si>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</si>
  <si>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</si>
  <si>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</si>
  <si>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</si>
  <si>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</si>
  <si>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</si>
  <si>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</si>
  <si>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</si>
  <si>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</si>
  <si>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</si>
  <si>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</si>
  <si>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</si>
  <si>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</si>
  <si>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</si>
  <si>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</si>
  <si>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</si>
  <si>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</si>
  <si>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</si>
  <si>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</si>
  <si>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</si>
  <si>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</si>
  <si>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</si>
  <si>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</si>
  <si>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</si>
  <si>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</si>
  <si>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</si>
  <si>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</si>
  <si>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</si>
  <si>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</si>
  <si>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</si>
  <si>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</si>
  <si>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</si>
  <si>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</si>
  <si>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</si>
  <si>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</si>
  <si>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</si>
  <si>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</si>
  <si>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</si>
  <si>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</si>
  <si>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</si>
  <si>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</si>
  <si>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</si>
  <si>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</si>
  <si>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</si>
  <si>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</si>
  <si>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</si>
  <si>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</si>
  <si>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</si>
  <si>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</si>
  <si>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</si>
  <si>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</si>
  <si>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</si>
  <si>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</si>
  <si>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</si>
  <si>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</si>
  <si>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</si>
  <si>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</si>
  <si>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</si>
  <si>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</si>
  <si>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</si>
  <si>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</si>
  <si>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</si>
  <si>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</si>
  <si>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</si>
  <si>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</si>
  <si>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</si>
  <si>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</si>
  <si>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</si>
  <si>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</si>
  <si>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</si>
  <si>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</si>
  <si>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</si>
  <si>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</si>
  <si>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</si>
  <si>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</si>
  <si>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</si>
  <si>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</si>
  <si>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</si>
  <si>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</si>
  <si>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</si>
  <si>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</si>
  <si>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</si>
  <si>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</si>
  <si>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</si>
  <si>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</si>
  <si>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</si>
  <si>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</si>
  <si>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</si>
  <si>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</si>
  <si>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</si>
  <si>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</si>
  <si>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</si>
  <si>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</si>
  <si>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</si>
  <si>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</si>
  <si>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</si>
  <si>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</si>
  <si>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</si>
  <si>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</si>
  <si>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</si>
  <si>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</si>
  <si>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</si>
  <si>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</si>
  <si>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</si>
  <si>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</si>
  <si>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</si>
  <si>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</si>
  <si>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</si>
  <si>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</si>
  <si>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</si>
  <si>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</si>
  <si>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</si>
  <si>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</si>
  <si>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</si>
  <si>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</si>
  <si>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</si>
  <si>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</si>
  <si>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</si>
  <si>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</si>
  <si>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</si>
  <si>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</si>
  <si>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</si>
  <si>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</si>
  <si>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</si>
  <si>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</si>
  <si>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</si>
  <si>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</si>
  <si>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</si>
  <si>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</si>
  <si>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</si>
  <si>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</si>
  <si>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</si>
  <si>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</si>
  <si>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</si>
  <si>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</si>
  <si>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</si>
  <si>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</si>
  <si>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</si>
  <si>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</si>
  <si>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</si>
  <si>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</si>
  <si>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</si>
  <si>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</si>
  <si>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</si>
  <si>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</si>
  <si>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</si>
  <si>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</si>
  <si>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</si>
  <si>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</si>
  <si>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</si>
  <si>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</si>
  <si>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</si>
  <si>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</si>
  <si>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</si>
  <si>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</si>
  <si>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</si>
  <si>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</si>
  <si>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</si>
  <si>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</si>
  <si>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</si>
  <si>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</si>
  <si>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</si>
  <si>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</si>
  <si>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</si>
  <si>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</si>
  <si>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</si>
  <si>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</si>
  <si>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</si>
  <si>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</si>
  <si>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</si>
  <si>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</si>
  <si>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</si>
  <si>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</si>
  <si>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</si>
  <si>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</si>
  <si>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</si>
  <si>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</si>
  <si>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</si>
  <si>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</si>
  <si>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</si>
  <si>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</si>
  <si>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</si>
  <si>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</si>
  <si>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</si>
  <si>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</si>
  <si>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</si>
  <si>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</si>
  <si>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</si>
  <si>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</si>
  <si>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</si>
  <si>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</si>
  <si>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</si>
  <si>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</si>
  <si>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</si>
  <si>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</si>
  <si>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</si>
  <si>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</si>
  <si>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</si>
  <si>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</si>
  <si>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</si>
  <si>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</si>
  <si>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</si>
  <si>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</si>
  <si>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</si>
  <si>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</si>
  <si>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</si>
  <si>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</si>
  <si>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</si>
  <si>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</si>
  <si>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</si>
  <si>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</si>
  <si>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</si>
  <si>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</si>
  <si>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</si>
  <si>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</si>
  <si>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</si>
  <si>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</si>
  <si>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</si>
  <si>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</si>
  <si>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</si>
  <si>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</si>
  <si>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</si>
  <si>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</si>
  <si>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</si>
  <si>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</si>
  <si>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</si>
  <si>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</si>
  <si>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</si>
  <si>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</si>
  <si>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</si>
  <si>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</si>
  <si>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</si>
  <si>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</si>
  <si>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</si>
  <si>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</si>
  <si>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</si>
  <si>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</si>
  <si>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</si>
  <si>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</si>
  <si>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</si>
  <si>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</si>
  <si>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</si>
  <si>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</si>
  <si>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</si>
  <si>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</si>
  <si>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</si>
  <si>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</si>
  <si>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</si>
  <si>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</si>
  <si>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</si>
  <si>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</si>
  <si>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</si>
  <si>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</si>
  <si>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</si>
  <si>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</si>
  <si>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</si>
  <si>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</si>
  <si>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</si>
  <si>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</si>
  <si>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</si>
  <si>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</si>
  <si>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</si>
  <si>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</si>
  <si>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</si>
  <si>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</si>
  <si>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</si>
  <si>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</si>
  <si>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</si>
  <si>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</si>
  <si>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</si>
  <si>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</si>
  <si>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</si>
  <si>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</si>
  <si>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</si>
  <si>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</si>
  <si>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</si>
  <si>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</si>
  <si>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</si>
  <si>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</si>
  <si>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</si>
  <si>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</si>
  <si>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</si>
  <si>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</si>
  <si>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</si>
  <si>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</si>
  <si>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</si>
  <si>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</si>
  <si>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</si>
  <si>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</si>
  <si>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</si>
  <si>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</si>
  <si>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</si>
  <si>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</si>
  <si>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</si>
  <si>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</si>
  <si>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</si>
  <si>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</si>
  <si>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</si>
  <si>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</si>
  <si>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</si>
  <si>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</si>
  <si>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</si>
  <si>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</si>
  <si>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</si>
  <si>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</si>
  <si>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</si>
  <si>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</si>
  <si>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</si>
  <si>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</si>
  <si>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</si>
  <si>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</si>
  <si>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</si>
  <si>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</si>
  <si>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</si>
  <si>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</si>
  <si>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</si>
  <si>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</si>
  <si>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</si>
  <si>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</si>
  <si>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</si>
  <si>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</si>
  <si>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</si>
  <si>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</si>
  <si>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</si>
  <si>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</si>
  <si>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</si>
  <si>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</si>
  <si>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</si>
  <si>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</si>
  <si>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</si>
  <si>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</si>
  <si>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</si>
  <si>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</si>
  <si>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</si>
  <si>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</si>
  <si>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</si>
  <si>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</si>
  <si>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</si>
  <si>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</si>
  <si>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</si>
  <si>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</si>
  <si>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</si>
  <si>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</si>
  <si>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</si>
  <si>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</si>
  <si>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</si>
  <si>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</si>
  <si>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</si>
  <si>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</si>
  <si>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</si>
  <si>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</si>
  <si>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</si>
  <si>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</si>
  <si>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</si>
  <si>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</si>
  <si>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</si>
  <si>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</si>
  <si>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</si>
  <si>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</si>
  <si>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</si>
  <si>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</si>
  <si>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</si>
  <si>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</si>
  <si>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</si>
  <si>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</si>
  <si>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</si>
  <si>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</si>
  <si>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</si>
  <si>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</si>
  <si>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</si>
  <si>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</si>
  <si>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</si>
  <si>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</si>
  <si>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</si>
  <si>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</si>
  <si>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</si>
  <si>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</si>
  <si>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</si>
  <si>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</si>
  <si>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</si>
  <si>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</si>
  <si>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</si>
  <si>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</si>
  <si>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</si>
  <si>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</si>
  <si>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</si>
  <si>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</si>
  <si>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</si>
  <si>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</si>
  <si>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</si>
  <si>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</si>
  <si>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</si>
  <si>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</si>
  <si>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</si>
  <si>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</si>
  <si>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</si>
  <si>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</si>
  <si>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</si>
  <si>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</si>
  <si>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</si>
  <si>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</si>
  <si>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</si>
  <si>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</si>
  <si>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</si>
  <si>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</si>
  <si>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</si>
  <si>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</si>
  <si>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</si>
  <si>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</si>
  <si>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</si>
  <si>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</si>
  <si>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</si>
  <si>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</si>
  <si>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</si>
  <si>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</si>
  <si>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</si>
  <si>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</si>
  <si>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</si>
  <si>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</si>
  <si>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</si>
  <si>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</si>
  <si>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</si>
  <si>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</si>
  <si>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</si>
  <si>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</si>
  <si>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</si>
  <si>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</si>
  <si>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</si>
  <si>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</si>
  <si>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</si>
  <si>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</si>
  <si>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</si>
  <si>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</si>
  <si>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</si>
  <si>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</si>
  <si>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</si>
  <si>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</si>
  <si>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</si>
  <si>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</si>
  <si>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</si>
  <si>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</si>
  <si>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</si>
  <si>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</si>
  <si>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</si>
  <si>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</si>
  <si>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</si>
  <si>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</si>
  <si>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</si>
  <si>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</si>
  <si>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</si>
  <si>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</si>
  <si>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</si>
  <si>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</si>
  <si>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</si>
  <si>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</si>
  <si>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</si>
  <si>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</si>
  <si>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</si>
  <si>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</si>
  <si>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</si>
  <si>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</si>
  <si>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</si>
  <si>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</si>
  <si>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</si>
  <si>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</si>
  <si>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</si>
  <si>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</si>
  <si>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</si>
  <si>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</si>
  <si>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</si>
  <si>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</si>
  <si>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</si>
  <si>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</si>
  <si>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</si>
  <si>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</si>
  <si>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</si>
  <si>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</si>
  <si>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</si>
  <si>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</si>
  <si>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</si>
  <si>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</si>
  <si>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</si>
  <si>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</si>
  <si>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</si>
  <si>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</si>
  <si>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</si>
  <si>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</si>
  <si>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</si>
  <si>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</si>
  <si>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</si>
  <si>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</si>
  <si>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</si>
  <si>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</si>
  <si>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</si>
  <si>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</si>
  <si>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</si>
  <si>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</si>
  <si>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</si>
  <si>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</si>
  <si>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</si>
  <si>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</si>
  <si>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</si>
  <si>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</si>
  <si>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</si>
  <si>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</si>
  <si>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</si>
  <si>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</si>
  <si>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</si>
  <si>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</si>
  <si>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</si>
  <si>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</si>
  <si>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</si>
  <si>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</si>
  <si>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</si>
  <si>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</si>
  <si>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</si>
  <si>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</si>
  <si>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</si>
  <si>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</si>
  <si>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</si>
  <si>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</si>
  <si>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</si>
  <si>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</si>
  <si>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</si>
  <si>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</si>
  <si>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</si>
  <si>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</si>
  <si>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</si>
  <si>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</si>
  <si>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</si>
  <si>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</si>
  <si>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</si>
  <si>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</si>
  <si>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</si>
  <si>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</si>
  <si>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</si>
  <si>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</si>
  <si>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</si>
  <si>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</si>
  <si>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</si>
  <si>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</si>
  <si>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</si>
  <si>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</si>
  <si>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</si>
  <si>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</si>
  <si>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</si>
  <si>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</si>
  <si>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</si>
  <si>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</si>
  <si>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</si>
  <si>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</si>
  <si>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</si>
  <si>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</si>
  <si>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</si>
  <si>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</si>
  <si>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</si>
  <si>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</si>
  <si>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</si>
  <si>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</si>
  <si>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</si>
  <si>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</si>
  <si>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</si>
  <si>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</si>
  <si>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</si>
  <si>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</si>
  <si>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</si>
  <si>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</si>
  <si>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</si>
  <si>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</si>
  <si>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</si>
  <si>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</si>
  <si>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</si>
  <si>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</si>
  <si>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</si>
  <si>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</si>
  <si>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</si>
  <si>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</si>
  <si>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</si>
  <si>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</si>
  <si>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</si>
  <si>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</si>
  <si>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</si>
  <si>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</si>
  <si>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</si>
  <si>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</si>
  <si>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</si>
  <si>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</si>
  <si>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</si>
  <si>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</si>
  <si>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</si>
  <si>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</si>
  <si>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</si>
  <si>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</si>
  <si>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</si>
  <si>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</si>
  <si>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</si>
  <si>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</si>
  <si>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</si>
  <si>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</si>
  <si>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</si>
  <si>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</si>
  <si>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</si>
  <si>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</si>
  <si>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</si>
  <si>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</si>
  <si>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</si>
  <si>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</si>
  <si>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</si>
  <si>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</si>
  <si>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</si>
  <si>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</si>
  <si>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</si>
  <si>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</si>
  <si>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</si>
  <si>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</si>
  <si>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</si>
  <si>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</si>
  <si>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</si>
  <si>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</si>
  <si>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</si>
  <si>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</si>
  <si>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</si>
  <si>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</si>
  <si>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</si>
  <si>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</si>
  <si>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</si>
  <si>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</si>
  <si>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</si>
  <si>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</si>
  <si>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</si>
  <si>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</si>
  <si>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</si>
  <si>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</si>
  <si>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</si>
  <si>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</si>
  <si>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</si>
  <si>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</si>
  <si>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</si>
  <si>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</si>
  <si>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</si>
  <si>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</si>
  <si>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</si>
  <si>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</si>
  <si>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</si>
  <si>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</si>
  <si>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</si>
  <si>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</si>
  <si>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</si>
  <si>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</si>
  <si>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</si>
  <si>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</si>
  <si>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</si>
  <si>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</si>
  <si>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</si>
  <si>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</si>
  <si>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</si>
  <si>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</si>
  <si>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</si>
  <si>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</si>
  <si>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</si>
  <si>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</si>
  <si>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</si>
  <si>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</si>
  <si>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</si>
  <si>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</si>
  <si>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</si>
  <si>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</si>
  <si>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</si>
  <si>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</si>
  <si>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</si>
  <si>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</si>
  <si>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</si>
  <si>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</si>
  <si>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</si>
  <si>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</si>
  <si>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</si>
  <si>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</si>
  <si>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</si>
  <si>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</si>
  <si>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</si>
  <si>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</si>
  <si>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</si>
  <si>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</si>
  <si>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</si>
  <si>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</si>
  <si>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</si>
  <si>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</si>
  <si>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</si>
  <si>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</si>
  <si>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</si>
  <si>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</si>
  <si>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</si>
  <si>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</si>
  <si>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</si>
  <si>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</si>
  <si>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</si>
  <si>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</si>
  <si>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</si>
  <si>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</si>
  <si>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</si>
  <si>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</si>
  <si>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</si>
  <si>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</si>
  <si>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</si>
  <si>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</si>
  <si>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</si>
  <si>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</si>
  <si>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</si>
  <si>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</si>
  <si>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</si>
  <si>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</si>
  <si>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</si>
  <si>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</si>
  <si>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</si>
  <si>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</si>
  <si>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</si>
  <si>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</si>
  <si>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</si>
  <si>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</si>
  <si>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</si>
  <si>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</si>
  <si>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</si>
  <si>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</si>
  <si>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</si>
  <si>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</si>
  <si>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</si>
  <si>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</si>
  <si>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</si>
  <si>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</si>
  <si>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</si>
  <si>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</si>
  <si>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</si>
  <si>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</si>
  <si>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</si>
  <si>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</si>
  <si>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</si>
  <si>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</si>
  <si>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</si>
  <si>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</si>
  <si>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</si>
  <si>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</si>
  <si>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</si>
  <si>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</si>
  <si>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</si>
  <si>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</si>
  <si>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</si>
  <si>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</si>
  <si>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</si>
  <si>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</si>
  <si>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</si>
  <si>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</si>
  <si>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</si>
  <si>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</si>
  <si>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</si>
  <si>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</si>
  <si>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</si>
  <si>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</si>
  <si>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</si>
  <si>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</si>
  <si>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</si>
  <si>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</si>
  <si>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</si>
  <si>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</si>
  <si>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</si>
  <si>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</si>
  <si>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</si>
  <si>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</si>
  <si>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</si>
  <si>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</si>
  <si>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</si>
  <si>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</si>
  <si>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</si>
  <si>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</si>
  <si>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</si>
  <si>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</si>
  <si>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</si>
  <si>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</si>
  <si>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</si>
  <si>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</si>
  <si>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</si>
  <si>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</si>
  <si>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</si>
  <si>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</si>
  <si>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</si>
  <si>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</si>
  <si>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</si>
  <si>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</si>
  <si>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</si>
  <si>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</si>
  <si>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</si>
  <si>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</si>
  <si>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</si>
  <si>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</si>
  <si>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</si>
  <si>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</si>
  <si>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</si>
  <si>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</si>
  <si>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</si>
  <si>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</si>
  <si>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</si>
  <si>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</si>
  <si>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</si>
  <si>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</si>
  <si>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</si>
  <si>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</si>
  <si>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</si>
  <si>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</si>
  <si>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</si>
  <si>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</si>
  <si>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</si>
  <si>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</si>
  <si>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</si>
  <si>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</si>
  <si>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</si>
  <si>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</si>
  <si>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</si>
  <si>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</si>
  <si>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</si>
  <si>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</si>
  <si>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</si>
  <si>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</si>
  <si>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</si>
  <si>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</si>
  <si>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</si>
  <si>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</si>
  <si>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</si>
  <si>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</si>
  <si>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</si>
  <si>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</si>
  <si>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</si>
  <si>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</si>
  <si>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</si>
  <si>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</si>
  <si>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</si>
  <si>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</si>
  <si>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</si>
  <si>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</si>
  <si>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</si>
  <si>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</si>
  <si>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</si>
  <si>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</si>
  <si>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</si>
  <si>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</si>
  <si>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</si>
  <si>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</si>
  <si>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</si>
  <si>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</si>
  <si>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</si>
  <si>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</si>
  <si>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</si>
  <si>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</si>
  <si>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</si>
  <si>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</si>
  <si>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</si>
  <si>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</si>
  <si>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</si>
  <si>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</si>
  <si>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</si>
  <si>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</si>
  <si>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</si>
  <si>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</si>
  <si>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</si>
  <si>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</si>
  <si>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</si>
  <si>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</si>
  <si>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</si>
  <si>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</si>
  <si>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</si>
  <si>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</si>
  <si>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</si>
  <si>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</si>
  <si>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</si>
  <si>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</si>
  <si>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</si>
  <si>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</si>
  <si>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</si>
  <si>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</si>
  <si>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</si>
  <si>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</si>
  <si>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</si>
  <si>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</si>
  <si>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</si>
  <si>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</si>
  <si>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</si>
  <si>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</si>
  <si>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</si>
  <si>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</si>
  <si>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</si>
  <si>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</si>
  <si>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</si>
  <si>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</si>
  <si>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</si>
  <si>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</si>
  <si>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</si>
  <si>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</si>
  <si>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</si>
  <si>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</si>
  <si>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</si>
  <si>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</si>
  <si>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</si>
  <si>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</si>
  <si>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</si>
  <si>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</si>
  <si>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</si>
  <si>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</si>
  <si>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</si>
  <si>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</si>
  <si>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</si>
  <si>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</si>
  <si>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</si>
  <si>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</si>
  <si>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</si>
  <si>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</si>
  <si>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</si>
  <si>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</si>
  <si>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</si>
  <si>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</si>
  <si>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</si>
  <si>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</si>
  <si>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</si>
  <si>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</si>
  <si>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</si>
  <si>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</si>
  <si>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</si>
  <si>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</si>
  <si>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</si>
  <si>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</si>
  <si>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</si>
  <si>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</si>
  <si>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</si>
  <si>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</si>
  <si>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</si>
  <si>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</si>
  <si>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</si>
  <si>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</si>
  <si>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</si>
  <si>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</si>
  <si>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</si>
  <si>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</si>
  <si>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</si>
  <si>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</si>
  <si>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</si>
  <si>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</si>
  <si>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</si>
  <si>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</si>
  <si>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</si>
  <si>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</si>
  <si>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</si>
  <si>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</si>
  <si>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</si>
  <si>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</si>
  <si>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</si>
  <si>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</si>
  <si>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</si>
  <si>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</si>
  <si>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</si>
  <si>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</si>
  <si>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</si>
  <si>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</si>
  <si>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</si>
  <si>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</si>
  <si>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</si>
  <si>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</si>
  <si>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</si>
  <si>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</si>
  <si>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</si>
  <si>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</si>
  <si>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</si>
  <si>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</si>
  <si>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</si>
  <si>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</si>
  <si>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</si>
  <si>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</si>
  <si>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</si>
  <si>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</si>
  <si>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</si>
  <si>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</si>
  <si>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</si>
  <si>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</si>
  <si>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</si>
  <si>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</si>
  <si>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</si>
  <si>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</si>
  <si>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</si>
  <si>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</si>
  <si>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</si>
  <si>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</si>
  <si>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</si>
  <si>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</si>
  <si>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</si>
  <si>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</si>
  <si>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</si>
  <si>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</si>
  <si>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</si>
  <si>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</si>
  <si>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</si>
  <si>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</si>
  <si>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</si>
  <si>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</si>
  <si>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</si>
  <si>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</si>
  <si>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</si>
  <si>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</si>
  <si>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</si>
  <si>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</si>
  <si>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</si>
  <si>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</si>
  <si>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</si>
  <si>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</si>
  <si>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</si>
  <si>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</si>
  <si>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</si>
  <si>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</si>
  <si>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</si>
  <si>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</si>
  <si>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</si>
  <si>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</si>
  <si>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</si>
  <si>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</si>
  <si>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</si>
  <si>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</si>
  <si>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</si>
  <si>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</si>
  <si>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</si>
  <si>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</si>
  <si>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</si>
  <si>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</si>
  <si>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</si>
  <si>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</si>
  <si>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</si>
  <si>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</si>
  <si>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</si>
  <si>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</si>
  <si>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</si>
  <si>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</si>
  <si>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</si>
  <si>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</si>
  <si>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</si>
  <si>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</si>
  <si>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</si>
  <si>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</si>
  <si>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</si>
  <si>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</si>
  <si>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</si>
  <si>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</si>
  <si>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</si>
  <si>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</si>
  <si>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</si>
  <si>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</si>
  <si>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</si>
  <si>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</si>
  <si>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</si>
  <si>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</si>
  <si>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</si>
  <si>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</si>
  <si>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</si>
  <si>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</si>
  <si>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</si>
  <si>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</si>
  <si>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</si>
  <si>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</si>
  <si>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</si>
  <si>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</si>
  <si>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</si>
  <si>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</si>
  <si>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</si>
  <si>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</si>
  <si>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</si>
  <si>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</si>
  <si>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</si>
  <si>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</si>
  <si>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</si>
  <si>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</si>
  <si>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</si>
  <si>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</si>
  <si>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</si>
  <si>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</si>
  <si>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</si>
  <si>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</si>
  <si>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</si>
  <si>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</si>
  <si>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</si>
  <si>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</si>
  <si>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</si>
  <si>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</si>
  <si>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</si>
  <si>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</si>
  <si>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</si>
  <si>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</si>
  <si>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</si>
  <si>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</si>
  <si>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</si>
  <si>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</si>
  <si>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</si>
  <si>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</si>
  <si>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</si>
  <si>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</si>
  <si>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</si>
  <si>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</si>
  <si>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</si>
  <si>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</si>
  <si>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</si>
  <si>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</si>
  <si>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</si>
  <si>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</si>
  <si>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</si>
  <si>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</si>
  <si>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</si>
  <si>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</si>
  <si>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</si>
  <si>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</si>
  <si>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</si>
  <si>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</si>
  <si>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</si>
  <si>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</si>
  <si>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</si>
  <si>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</si>
  <si>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</si>
  <si>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</si>
  <si>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</si>
  <si>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</si>
  <si>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</si>
  <si>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</si>
  <si>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</si>
  <si>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</si>
  <si>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</si>
  <si>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</si>
  <si>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</si>
  <si>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</si>
  <si>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</si>
  <si>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</si>
  <si>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</si>
  <si>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</si>
  <si>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</si>
  <si>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</si>
  <si>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</si>
  <si>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</si>
  <si>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</si>
  <si>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</si>
  <si>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</si>
  <si>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</si>
  <si>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</si>
  <si>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</si>
  <si>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</si>
  <si>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</si>
  <si>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</si>
  <si>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</si>
  <si>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</si>
  <si>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</si>
  <si>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</si>
  <si>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</si>
  <si>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</si>
  <si>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</si>
  <si>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</si>
  <si>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</si>
  <si>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</si>
  <si>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</si>
  <si>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</si>
  <si>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</si>
  <si>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</si>
  <si>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</si>
  <si>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</si>
  <si>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</si>
  <si>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</si>
  <si>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</si>
  <si>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</si>
  <si>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</si>
  <si>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</si>
  <si>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</si>
  <si>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</si>
  <si>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</si>
  <si>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</si>
  <si>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</si>
  <si>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</si>
  <si>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</si>
  <si>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</si>
  <si>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</si>
  <si>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</si>
  <si>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</si>
  <si>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</si>
  <si>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</si>
  <si>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</si>
  <si>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</si>
  <si>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</si>
  <si>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</si>
  <si>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</si>
  <si>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</si>
  <si>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</si>
  <si>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</si>
  <si>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</si>
  <si>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</si>
  <si>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</si>
  <si>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</si>
  <si>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</si>
  <si>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</si>
  <si>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</si>
  <si>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</si>
  <si>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</si>
  <si>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</si>
  <si>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</si>
  <si>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</si>
  <si>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</si>
  <si>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</si>
  <si>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</si>
  <si>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</si>
  <si>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</si>
  <si>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</si>
  <si>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</si>
  <si>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</si>
  <si>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</si>
  <si>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</si>
  <si>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</si>
  <si>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</si>
  <si>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</si>
  <si>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</si>
  <si>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</si>
  <si>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</si>
  <si>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</si>
  <si>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</si>
  <si>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</si>
  <si>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</si>
  <si>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</si>
  <si>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</si>
  <si>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</si>
  <si>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</si>
  <si>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</si>
  <si>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</si>
  <si>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</si>
  <si>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</si>
  <si>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</si>
  <si>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</si>
  <si>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</si>
  <si>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</si>
  <si>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</si>
  <si>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</si>
  <si>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</si>
  <si>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</si>
  <si>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</si>
  <si>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</si>
  <si>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</si>
  <si>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</si>
  <si>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</si>
  <si>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</si>
  <si>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</si>
  <si>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</si>
  <si>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</si>
  <si>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</si>
  <si>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</si>
  <si>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</si>
  <si>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</si>
  <si>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</si>
  <si>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</si>
  <si>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</si>
  <si>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</si>
  <si>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</si>
  <si>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</si>
  <si>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</si>
  <si>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</si>
  <si>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</si>
  <si>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</si>
  <si>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</si>
  <si>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</si>
  <si>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</si>
  <si>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</si>
  <si>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</si>
  <si>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</si>
  <si>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</si>
  <si>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</si>
  <si>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</si>
  <si>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</si>
  <si>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</si>
  <si>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</si>
  <si>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</si>
  <si>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</si>
  <si>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</si>
  <si>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</si>
  <si>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</si>
  <si>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</si>
  <si>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</si>
  <si>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</si>
  <si>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</si>
  <si>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</si>
  <si>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</si>
  <si>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</si>
  <si>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</si>
  <si>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</si>
  <si>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</si>
  <si>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</si>
  <si>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</si>
  <si>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</si>
  <si>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</si>
  <si>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</si>
  <si>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</si>
  <si>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</si>
  <si>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</si>
  <si>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</si>
  <si>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</si>
  <si>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</si>
  <si>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</si>
  <si>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</si>
  <si>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</si>
  <si>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</si>
  <si>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</si>
  <si>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</si>
  <si>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</si>
  <si>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</si>
  <si>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</si>
  <si>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</si>
  <si>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</si>
  <si>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</si>
  <si>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</si>
  <si>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</si>
  <si>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</si>
  <si>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</si>
  <si>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</si>
  <si>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</si>
  <si>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</si>
  <si>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</si>
  <si>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</si>
  <si>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</si>
  <si>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</si>
  <si>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</si>
  <si>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</si>
  <si>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</si>
  <si>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</si>
  <si>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</si>
  <si>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</si>
  <si>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</si>
  <si>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</si>
  <si>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</si>
  <si>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</si>
  <si>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</si>
  <si>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</si>
  <si>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</si>
  <si>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</si>
  <si>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</si>
  <si>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</si>
  <si>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</si>
  <si>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</si>
  <si>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</si>
  <si>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</si>
  <si>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</si>
  <si>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</si>
  <si>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</si>
  <si>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</si>
  <si>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</si>
  <si>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</si>
  <si>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</si>
  <si>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</si>
  <si>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</si>
  <si>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</si>
  <si>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</si>
  <si>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</si>
  <si>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</si>
  <si>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</si>
  <si>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</si>
  <si>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</si>
  <si>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</si>
  <si>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</si>
  <si>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</si>
  <si>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</si>
  <si>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</si>
  <si>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</si>
  <si>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</si>
  <si>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</si>
  <si>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</si>
  <si>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</si>
  <si>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</si>
  <si>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</si>
  <si>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</si>
  <si>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</si>
  <si>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</si>
  <si>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</si>
  <si>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</si>
  <si>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</si>
  <si>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</si>
  <si>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</si>
  <si>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</si>
  <si>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</si>
  <si>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</si>
  <si>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</si>
  <si>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</si>
  <si>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</si>
  <si>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</si>
  <si>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</si>
  <si>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</si>
  <si>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</si>
  <si>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</si>
  <si>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</si>
  <si>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</si>
  <si>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</si>
  <si>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</si>
  <si>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</si>
  <si>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</si>
  <si>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</si>
  <si>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</si>
  <si>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</si>
  <si>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</si>
  <si>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</si>
  <si>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</si>
  <si>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</si>
  <si>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</si>
  <si>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</si>
  <si>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</si>
  <si>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</si>
  <si>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</si>
  <si>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</si>
  <si>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</si>
  <si>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</si>
  <si>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</si>
  <si>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</si>
  <si>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</si>
  <si>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</si>
  <si>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</si>
  <si>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</si>
  <si>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</si>
  <si>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</si>
  <si>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</si>
  <si>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</si>
  <si>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</si>
  <si>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</si>
  <si>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</si>
  <si>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</si>
  <si>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</si>
  <si>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</si>
  <si>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</si>
  <si>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</si>
  <si>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</si>
  <si>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</si>
  <si>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</si>
  <si>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</si>
  <si>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</si>
  <si>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</si>
  <si>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</si>
  <si>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</si>
  <si>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</si>
  <si>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</si>
  <si>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</si>
  <si>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</si>
  <si>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</si>
  <si>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</si>
  <si>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</si>
  <si>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</si>
  <si>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</si>
  <si>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</si>
  <si>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</si>
  <si>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</si>
  <si>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</si>
  <si>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</si>
  <si>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</si>
  <si>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</si>
  <si>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</si>
  <si>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</si>
  <si>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</si>
  <si>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</si>
  <si>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</si>
  <si>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</si>
  <si>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</si>
  <si>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</si>
  <si>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</si>
  <si>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</si>
  <si>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</si>
  <si>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</si>
  <si>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</si>
  <si>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</si>
  <si>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</si>
  <si>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</si>
  <si>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</si>
  <si>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</si>
  <si>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</si>
  <si>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</si>
  <si>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</si>
  <si>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</si>
  <si>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</si>
  <si>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</si>
  <si>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</si>
  <si>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</si>
  <si>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</si>
  <si>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</si>
  <si>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</si>
  <si>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</si>
  <si>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</si>
  <si>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</si>
  <si>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</si>
  <si>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</si>
  <si>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</si>
  <si>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</si>
  <si>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</si>
  <si>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</si>
  <si>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</si>
  <si>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</si>
  <si>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</si>
  <si>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</si>
  <si>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</si>
  <si>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</si>
  <si>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</si>
  <si>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</si>
  <si>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</si>
  <si>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</si>
  <si>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</si>
  <si>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</si>
  <si>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</si>
  <si>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</si>
  <si>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</si>
  <si>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</si>
  <si>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</si>
  <si>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</si>
  <si>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</si>
  <si>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</si>
  <si>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</si>
  <si>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</si>
  <si>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</si>
  <si>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</si>
  <si>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</si>
  <si>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</si>
  <si>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</si>
  <si>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</si>
  <si>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</si>
  <si>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</si>
  <si>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</si>
  <si>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</si>
  <si>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</si>
  <si>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</si>
  <si>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</si>
  <si>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</si>
  <si>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</si>
  <si>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</si>
  <si>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</si>
  <si>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</si>
  <si>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</si>
  <si>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</si>
  <si>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</si>
  <si>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</si>
  <si>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</si>
  <si>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</si>
  <si>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</si>
  <si>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</si>
  <si>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</si>
  <si>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</si>
  <si>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</si>
  <si>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</si>
  <si>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</si>
  <si>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</si>
  <si>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</si>
  <si>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</si>
  <si>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</si>
  <si>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</si>
  <si>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</si>
  <si>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</si>
  <si>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</si>
  <si>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</si>
  <si>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</si>
  <si>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</si>
  <si>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</si>
  <si>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</si>
  <si>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</si>
  <si>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</si>
  <si>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</si>
  <si>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</si>
  <si>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</si>
  <si>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</si>
  <si>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</si>
  <si>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</si>
  <si>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</si>
  <si>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</si>
  <si>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</si>
  <si>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</si>
  <si>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</si>
  <si>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</si>
  <si>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</si>
  <si>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</si>
  <si>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</si>
  <si>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</si>
  <si>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</si>
  <si>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</si>
  <si>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</si>
  <si>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</si>
  <si>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</si>
  <si>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</si>
  <si>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</si>
  <si>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</si>
  <si>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</si>
  <si>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</si>
  <si>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</si>
  <si>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</si>
  <si>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</si>
  <si>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</si>
  <si>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</si>
  <si>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</si>
  <si>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</si>
  <si>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</si>
  <si>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</si>
  <si>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</si>
  <si>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</si>
  <si>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</si>
  <si>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</si>
  <si>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</si>
  <si>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</si>
  <si>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</si>
  <si>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</si>
  <si>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</si>
  <si>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</si>
  <si>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</si>
  <si>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</si>
  <si>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</si>
  <si>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</si>
  <si>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</si>
  <si>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</si>
  <si>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</si>
  <si>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</si>
  <si>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</si>
  <si>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</si>
  <si>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</si>
  <si>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</si>
  <si>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</si>
  <si>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</si>
  <si>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</si>
  <si>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</si>
  <si>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</si>
  <si>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</si>
  <si>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</si>
  <si>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</si>
  <si>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</si>
  <si>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</si>
  <si>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</si>
  <si>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</si>
  <si>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</si>
  <si>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</si>
  <si>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</si>
  <si>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</si>
  <si>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</si>
  <si>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</si>
  <si>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</si>
  <si>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</si>
  <si>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</si>
  <si>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</si>
  <si>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</si>
  <si>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</si>
  <si>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</si>
  <si>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</si>
  <si>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</si>
  <si>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</si>
  <si>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</si>
  <si>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</si>
  <si>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</si>
  <si>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</si>
  <si>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</si>
  <si>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</si>
  <si>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</si>
  <si>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</si>
  <si>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</si>
  <si>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</si>
  <si>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</si>
  <si>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</si>
  <si>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</si>
  <si>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</si>
  <si>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</si>
  <si>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</si>
  <si>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</si>
  <si>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</si>
  <si>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</si>
  <si>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</si>
  <si>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</si>
  <si>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</si>
  <si>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</si>
  <si>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</si>
  <si>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</si>
  <si>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</si>
  <si>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</si>
  <si>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</si>
  <si>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</si>
  <si>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</si>
  <si>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</si>
  <si>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</si>
  <si>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</si>
  <si>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</si>
  <si>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</si>
  <si>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</si>
  <si>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</si>
  <si>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</si>
  <si>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</si>
  <si>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</si>
  <si>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</si>
  <si>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</si>
  <si>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</si>
  <si>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</si>
  <si>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</si>
  <si>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</si>
  <si>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</si>
  <si>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</si>
  <si>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</si>
  <si>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</si>
  <si>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</si>
  <si>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</si>
  <si>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</si>
  <si>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</si>
  <si>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</si>
  <si>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</si>
  <si>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</si>
  <si>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</si>
  <si>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</si>
  <si>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</si>
  <si>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</si>
  <si>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</si>
  <si>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</si>
  <si>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</si>
  <si>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</si>
  <si>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</si>
  <si>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</si>
  <si>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</si>
  <si>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</si>
  <si>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</si>
  <si>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</si>
  <si>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</si>
  <si>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</si>
  <si>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</si>
  <si>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</si>
  <si>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</si>
  <si>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</si>
  <si>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</si>
  <si>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</si>
  <si>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</si>
  <si>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</si>
  <si>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</si>
  <si>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</si>
  <si>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</si>
  <si>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</si>
  <si>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</si>
  <si>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</si>
  <si>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</si>
  <si>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</si>
  <si>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</si>
  <si>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</si>
  <si>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</si>
  <si>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</si>
  <si>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</si>
  <si>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</si>
  <si>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</si>
  <si>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</si>
  <si>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</si>
  <si>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</si>
  <si>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</si>
  <si>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</si>
  <si>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</si>
  <si>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</si>
  <si>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</si>
  <si>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</si>
  <si>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</si>
  <si>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</si>
  <si>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</si>
  <si>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</si>
  <si>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</si>
  <si>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</si>
  <si>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</si>
  <si>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</si>
  <si>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</si>
  <si>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</si>
  <si>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</si>
  <si>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</si>
  <si>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</si>
  <si>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</si>
  <si>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</si>
  <si>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</si>
  <si>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</si>
  <si>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</si>
  <si>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</si>
  <si>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</si>
  <si>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</si>
  <si>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</si>
  <si>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</si>
  <si>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</si>
  <si>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</si>
  <si>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</si>
  <si>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</si>
  <si>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</si>
  <si>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</si>
  <si>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</si>
  <si>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</si>
  <si>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</si>
  <si>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</si>
  <si>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</si>
  <si>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</si>
  <si>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</si>
  <si>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</si>
  <si>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</si>
  <si>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</si>
  <si>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</si>
  <si>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</si>
  <si>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</si>
  <si>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</si>
  <si>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</si>
  <si>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</si>
  <si>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</si>
  <si>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</si>
  <si>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</si>
  <si>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</si>
  <si>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</si>
  <si>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</si>
  <si>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</si>
  <si>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</si>
  <si>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</si>
  <si>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</si>
  <si>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</si>
  <si>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</si>
  <si>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</si>
  <si>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</si>
  <si>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</si>
  <si>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</si>
  <si>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</si>
  <si>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</si>
  <si>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</si>
  <si>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</si>
  <si>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</si>
  <si>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</si>
  <si>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</si>
  <si>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</si>
  <si>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</si>
  <si>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</si>
  <si>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</si>
  <si>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</si>
  <si>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</si>
  <si>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</si>
  <si>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</si>
  <si>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</si>
  <si>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</si>
  <si>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</si>
  <si>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</si>
  <si>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</si>
  <si>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</si>
  <si>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</si>
  <si>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</si>
  <si>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</si>
  <si>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</si>
  <si>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</si>
  <si>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</si>
  <si>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</si>
  <si>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</si>
  <si>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</si>
  <si>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</si>
  <si>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</si>
  <si>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</si>
  <si>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</si>
  <si>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</si>
  <si>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</si>
  <si>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</si>
  <si>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</si>
  <si>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</si>
  <si>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</si>
  <si>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</si>
  <si>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</si>
  <si>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</si>
  <si>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</si>
  <si>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</si>
  <si>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</si>
  <si>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</si>
  <si>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</si>
  <si>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</si>
  <si>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</si>
  <si>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</si>
  <si>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</si>
  <si>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</si>
  <si>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</si>
  <si>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</si>
  <si>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</si>
  <si>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</si>
  <si>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</si>
  <si>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</si>
  <si>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</si>
  <si>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</si>
  <si>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</si>
  <si>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</si>
  <si>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</si>
  <si>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</si>
  <si>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</si>
  <si>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</si>
  <si>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</si>
  <si>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</si>
  <si>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</si>
  <si>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</si>
  <si>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</si>
  <si>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</si>
  <si>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</si>
  <si>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</si>
  <si>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</si>
  <si>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</si>
  <si>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</si>
  <si>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</si>
  <si>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</si>
  <si>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</si>
  <si>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</si>
  <si>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</si>
  <si>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</si>
  <si>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</si>
  <si>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</si>
  <si>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</si>
  <si>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</si>
  <si>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</si>
  <si>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</si>
  <si>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</si>
  <si>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</si>
  <si>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</si>
  <si>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</si>
  <si>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</si>
  <si>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</si>
  <si>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</si>
  <si>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</si>
  <si>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</si>
  <si>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</si>
  <si>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</si>
  <si>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</si>
  <si>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</si>
  <si>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</si>
  <si>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</si>
  <si>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</si>
  <si>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</si>
  <si>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</si>
  <si>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</si>
  <si>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</si>
  <si>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</si>
  <si>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</si>
  <si>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</si>
  <si>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</si>
  <si>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</si>
  <si>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</si>
  <si>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</si>
  <si>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</si>
  <si>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</si>
  <si>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</si>
  <si>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</si>
  <si>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</si>
  <si>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</si>
  <si>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</si>
  <si>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</si>
  <si>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</si>
  <si>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</si>
  <si>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</si>
  <si>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</si>
  <si>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</si>
  <si>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</si>
  <si>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</si>
  <si>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</si>
  <si>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</si>
  <si>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</si>
  <si>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</si>
  <si>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</si>
  <si>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</si>
  <si>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</si>
  <si>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</si>
  <si>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</si>
  <si>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</si>
  <si>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</si>
  <si>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</si>
  <si>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</si>
  <si>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</si>
  <si>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</si>
  <si>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</si>
  <si>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</si>
  <si>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</si>
  <si>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</si>
  <si>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</si>
  <si>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</si>
  <si>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</si>
  <si>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</si>
  <si>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</si>
  <si>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</si>
  <si>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</si>
  <si>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</si>
  <si>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</si>
  <si>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</si>
  <si>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</si>
  <si>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</si>
  <si>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</si>
  <si>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</si>
  <si>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</si>
  <si>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</si>
  <si>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</si>
  <si>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</si>
  <si>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</si>
  <si>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</si>
  <si>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</si>
  <si>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</si>
  <si>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</si>
  <si>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</si>
  <si>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</si>
  <si>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</si>
  <si>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</si>
  <si>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</si>
  <si>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</si>
  <si>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</si>
  <si>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</si>
  <si>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</si>
  <si>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</si>
  <si>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</si>
  <si>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</si>
  <si>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</si>
  <si>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</si>
  <si>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</si>
  <si>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</si>
  <si>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</si>
  <si>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</si>
  <si>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</si>
  <si>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</si>
  <si>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</si>
  <si>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</si>
  <si>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</si>
  <si>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</si>
  <si>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</si>
  <si>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</si>
  <si>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</si>
  <si>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</si>
  <si>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</si>
  <si>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</si>
  <si>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</si>
  <si>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</si>
  <si>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</si>
  <si>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</si>
  <si>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</si>
  <si>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</si>
  <si>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</si>
  <si>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</si>
  <si>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</si>
  <si>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</si>
  <si>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</si>
  <si>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</si>
  <si>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</si>
  <si>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</si>
  <si>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</si>
  <si>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</si>
  <si>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</si>
  <si>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</si>
  <si>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</si>
  <si>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</si>
  <si>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</si>
  <si>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</si>
  <si>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</si>
  <si>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</si>
  <si>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</si>
  <si>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</si>
  <si>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</si>
  <si>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</si>
  <si>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</si>
  <si>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</si>
  <si>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</si>
  <si>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</si>
  <si>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</si>
  <si>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</si>
  <si>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</si>
  <si>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</si>
  <si>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</si>
  <si>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</si>
  <si>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</si>
  <si>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</si>
  <si>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</si>
  <si>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</si>
  <si>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</si>
  <si>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</si>
  <si>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</si>
  <si>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</si>
  <si>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</si>
  <si>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</si>
  <si>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</si>
  <si>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</si>
  <si>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</si>
  <si>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</si>
  <si>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</si>
  <si>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</si>
  <si>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</si>
  <si>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</si>
  <si>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</si>
  <si>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</si>
  <si>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</si>
  <si>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</si>
  <si>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</si>
  <si>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</si>
  <si>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</si>
  <si>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</si>
  <si>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</si>
  <si>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</si>
  <si>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</si>
  <si>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</si>
  <si>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</si>
  <si>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</si>
  <si>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</si>
  <si>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</si>
  <si>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</si>
  <si>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</si>
  <si>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</si>
  <si>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</si>
  <si>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</si>
  <si>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</si>
  <si>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</si>
  <si>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</si>
  <si>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</si>
  <si>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</si>
  <si>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</si>
  <si>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</si>
  <si>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</si>
  <si>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</si>
  <si>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</si>
  <si>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</si>
  <si>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</si>
  <si>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</si>
  <si>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</si>
  <si>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</si>
  <si>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</si>
  <si>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</si>
  <si>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</si>
  <si>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</si>
  <si>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</si>
  <si>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</si>
  <si>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</si>
  <si>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</si>
  <si>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</si>
  <si>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</si>
  <si>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</si>
  <si>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</si>
  <si>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</si>
  <si>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</si>
  <si>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</si>
  <si>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</si>
  <si>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</si>
  <si>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</si>
  <si>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</si>
  <si>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</si>
  <si>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</si>
  <si>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</si>
  <si>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</si>
  <si>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</si>
  <si>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</si>
  <si>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</si>
  <si>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</si>
  <si>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</si>
  <si>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</si>
  <si>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</si>
  <si>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</si>
  <si>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</si>
  <si>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</si>
  <si>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</si>
  <si>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</si>
  <si>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</si>
  <si>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</si>
  <si>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</si>
  <si>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</si>
  <si>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</si>
  <si>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</si>
  <si>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</si>
  <si>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</si>
  <si>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</si>
  <si>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</si>
  <si>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</si>
  <si>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</si>
  <si>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</si>
  <si>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</si>
  <si>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</si>
  <si>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</si>
  <si>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</si>
  <si>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</si>
  <si>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</si>
  <si>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</si>
  <si>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</si>
  <si>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</si>
  <si>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</si>
  <si>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</si>
  <si>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</si>
  <si>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</si>
  <si>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</si>
  <si>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</si>
  <si>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</si>
  <si>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</si>
  <si>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</si>
  <si>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</si>
  <si>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</si>
  <si>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</si>
  <si>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</si>
  <si>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</si>
  <si>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</si>
  <si>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</si>
  <si>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</si>
  <si>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</si>
  <si>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</si>
  <si>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</si>
  <si>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</si>
  <si>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</si>
  <si>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</si>
  <si>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</si>
  <si>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</si>
  <si>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</si>
  <si>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</si>
  <si>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</si>
  <si>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</si>
  <si>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</si>
  <si>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</si>
  <si>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</si>
  <si>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</si>
  <si>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</si>
  <si>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</si>
  <si>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</si>
  <si>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</si>
  <si>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</si>
  <si>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</si>
  <si>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</si>
  <si>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</si>
  <si>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</si>
  <si>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</si>
  <si>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</si>
  <si>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</si>
  <si>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</si>
  <si>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</si>
  <si>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</si>
  <si>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</si>
  <si>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</si>
  <si>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</si>
  <si>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</si>
  <si>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</si>
  <si>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</si>
  <si>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</si>
  <si>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</si>
  <si>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</si>
  <si>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</si>
  <si>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</si>
  <si>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</si>
  <si>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</si>
  <si>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</si>
  <si>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</si>
  <si>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</si>
  <si>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</si>
  <si>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</si>
  <si>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</si>
  <si>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</si>
  <si>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</si>
  <si>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</si>
  <si>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</si>
  <si>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</si>
  <si>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</si>
  <si>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</si>
  <si>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</si>
  <si>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</si>
  <si>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</si>
  <si>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</si>
  <si>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</si>
  <si>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</si>
  <si>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</si>
  <si>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</si>
  <si>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</si>
  <si>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</si>
  <si>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</si>
  <si>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</si>
  <si>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</si>
  <si>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</si>
  <si>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</si>
  <si>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</si>
  <si>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</si>
  <si>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</si>
  <si>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</si>
  <si>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</si>
  <si>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</si>
  <si>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</si>
  <si>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</si>
  <si>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</si>
  <si>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</si>
  <si>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</si>
  <si>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</si>
  <si>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</si>
  <si>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</si>
  <si>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</si>
  <si>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</si>
  <si>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</si>
  <si>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</si>
  <si>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</si>
  <si>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</si>
  <si>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</si>
  <si>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</si>
  <si>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</si>
  <si>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</si>
  <si>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</si>
  <si>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</si>
  <si>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</si>
  <si>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</si>
  <si>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</si>
  <si>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</si>
  <si>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</si>
  <si>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</si>
  <si>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</si>
  <si>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</si>
  <si>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</si>
  <si>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</si>
  <si>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</si>
  <si>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</si>
  <si>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</si>
  <si>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</si>
  <si>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</si>
  <si>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</si>
  <si>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</si>
  <si>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</si>
  <si>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</si>
  <si>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</si>
  <si>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</si>
  <si>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</si>
  <si>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</si>
  <si>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</si>
  <si>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</si>
  <si>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</si>
  <si>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</si>
  <si>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</si>
  <si>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</si>
  <si>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</si>
  <si>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</si>
  <si>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</si>
  <si>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</si>
  <si>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</si>
  <si>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</si>
  <si>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</si>
  <si>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</si>
  <si>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</si>
  <si>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</si>
  <si>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</si>
  <si>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</si>
  <si>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</si>
  <si>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</si>
  <si>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</si>
  <si>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</si>
  <si>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</si>
  <si>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</si>
  <si>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</si>
  <si>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</si>
  <si>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</si>
  <si>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</si>
  <si>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</si>
  <si>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</si>
  <si>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</si>
  <si>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</si>
  <si>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</si>
  <si>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</si>
  <si>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</si>
  <si>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</si>
  <si>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</si>
  <si>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</si>
  <si>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</si>
  <si>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</si>
  <si>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</si>
  <si>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</si>
  <si>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</si>
  <si>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</si>
  <si>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</si>
  <si>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</si>
  <si>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</si>
  <si>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</si>
  <si>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</si>
  <si>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</si>
  <si>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</si>
  <si>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</si>
  <si>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</si>
  <si>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</si>
  <si>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</si>
  <si>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</si>
  <si>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</si>
  <si>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</si>
  <si>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</si>
  <si>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</si>
  <si>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</si>
  <si>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</si>
  <si>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</si>
  <si>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</si>
  <si>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</si>
  <si>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</si>
  <si>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</si>
  <si>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</si>
  <si>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</si>
  <si>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</si>
  <si>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</si>
  <si>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</si>
  <si>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</si>
  <si>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</si>
  <si>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</si>
  <si>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</si>
  <si>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</si>
  <si>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</si>
  <si>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</si>
  <si>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</si>
  <si>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</si>
  <si>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</si>
  <si>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</si>
  <si>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</si>
  <si>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</si>
  <si>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</si>
  <si>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</si>
  <si>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</si>
  <si>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</si>
  <si>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</si>
  <si>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</si>
  <si>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</si>
  <si>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</si>
  <si>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</si>
  <si>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</si>
  <si>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</si>
  <si>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</si>
  <si>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</si>
  <si>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</si>
  <si>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</si>
  <si>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</si>
  <si>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</si>
  <si>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</si>
  <si>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</si>
  <si>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</si>
  <si>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</si>
  <si>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</si>
  <si>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</si>
  <si>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</si>
  <si>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</si>
  <si>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</si>
  <si>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</si>
  <si>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</si>
  <si>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</si>
  <si>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</si>
  <si>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</si>
  <si>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</si>
  <si>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</si>
  <si>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</si>
  <si>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</si>
  <si>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</si>
  <si>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</si>
  <si>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</si>
  <si>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</si>
  <si>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</si>
  <si>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</si>
  <si>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</si>
  <si>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</si>
  <si>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</si>
  <si>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</si>
  <si>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</si>
  <si>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</si>
  <si>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</si>
  <si>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</si>
  <si>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</si>
  <si>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</si>
  <si>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</si>
  <si>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</si>
  <si>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</si>
  <si>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</si>
  <si>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</si>
  <si>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</si>
  <si>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</si>
  <si>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</si>
  <si>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</si>
  <si>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</si>
  <si>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</si>
  <si>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</si>
  <si>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</si>
  <si>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</si>
  <si>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</si>
  <si>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</si>
  <si>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</si>
  <si>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</si>
  <si>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</si>
  <si>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</si>
  <si>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</si>
  <si>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</si>
  <si>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</si>
  <si>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</si>
  <si>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</si>
  <si>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</si>
  <si>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</si>
  <si>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</si>
  <si>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</si>
  <si>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</si>
  <si>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</si>
  <si>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</si>
  <si>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</si>
  <si>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</si>
  <si>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</si>
  <si>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</si>
  <si>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</si>
  <si>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</si>
  <si>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</si>
  <si>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</si>
  <si>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</si>
  <si>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</si>
  <si>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</si>
  <si>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</si>
  <si>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</si>
  <si>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</si>
  <si>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</si>
  <si>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</si>
  <si>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</si>
  <si>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</si>
  <si>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</si>
  <si>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</si>
  <si>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</si>
  <si>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</si>
  <si>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</si>
  <si>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</si>
  <si>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</si>
  <si>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</si>
  <si>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</si>
  <si>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</si>
  <si>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</si>
  <si>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</si>
  <si>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</si>
  <si>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</si>
  <si>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</si>
  <si>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</si>
  <si>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</si>
  <si>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</si>
  <si>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</si>
  <si>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</si>
  <si>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</si>
  <si>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</si>
  <si>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</si>
  <si>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</si>
  <si>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</si>
  <si>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</si>
  <si>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</si>
  <si>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</si>
  <si>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</si>
  <si>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</si>
  <si>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</si>
  <si>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</si>
  <si>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</si>
  <si>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</si>
  <si>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</si>
  <si>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</si>
  <si>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</si>
  <si>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</si>
  <si>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</si>
  <si>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</si>
  <si>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</si>
  <si>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</si>
  <si>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</si>
  <si>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</si>
  <si>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</si>
  <si>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</si>
  <si>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</si>
  <si>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</si>
  <si>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</si>
  <si>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</si>
  <si>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</si>
  <si>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</si>
  <si>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</si>
  <si>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</si>
  <si>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</si>
  <si>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</si>
  <si>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</si>
  <si>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</si>
  <si>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</si>
  <si>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</si>
  <si>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</si>
  <si>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</si>
  <si>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</si>
  <si>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</si>
  <si>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</si>
  <si>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</si>
  <si>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</si>
  <si>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</si>
  <si>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</si>
  <si>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</si>
  <si>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</si>
  <si>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</si>
  <si>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</si>
  <si>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</si>
  <si>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</si>
  <si>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</si>
  <si>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</si>
  <si>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</si>
  <si>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</si>
  <si>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</si>
  <si>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</si>
  <si>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</si>
  <si>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</si>
  <si>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</si>
  <si>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</si>
  <si>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</si>
  <si>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</si>
  <si>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</si>
  <si>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</si>
  <si>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</si>
  <si>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</si>
  <si>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</si>
  <si>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</si>
  <si>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</si>
  <si>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</si>
  <si>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</si>
  <si>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</si>
  <si>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</si>
  <si>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</si>
  <si>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</si>
  <si>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</si>
  <si>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</si>
  <si>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</si>
  <si>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</si>
  <si>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</si>
  <si>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</si>
  <si>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</si>
  <si>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</si>
  <si>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</si>
  <si>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</si>
  <si>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</si>
  <si>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</si>
  <si>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</si>
  <si>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</si>
  <si>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</si>
  <si>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</si>
  <si>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</si>
  <si>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</si>
  <si>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</si>
  <si>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</si>
  <si>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</si>
  <si>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</si>
  <si>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</si>
  <si>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</si>
  <si>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</si>
  <si>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</si>
  <si>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</si>
  <si>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</si>
  <si>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</si>
  <si>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</si>
  <si>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</si>
  <si>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</si>
  <si>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</si>
  <si>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</si>
  <si>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</si>
  <si>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</si>
  <si>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</si>
  <si>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</si>
  <si>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</si>
  <si>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</si>
  <si>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</si>
  <si>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</si>
  <si>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</si>
  <si>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</si>
  <si>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</si>
  <si>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</si>
  <si>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</si>
  <si>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</si>
  <si>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</si>
  <si>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</si>
  <si>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</si>
  <si>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</si>
  <si>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</si>
  <si>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</si>
  <si>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</si>
  <si>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</si>
  <si>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</si>
  <si>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</si>
  <si>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</si>
  <si>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</si>
  <si>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</si>
  <si>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</si>
  <si>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</si>
  <si>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</si>
  <si>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</si>
  <si>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</si>
  <si>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</si>
  <si>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</si>
  <si>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</si>
  <si>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</si>
  <si>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</si>
  <si>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</si>
  <si>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</si>
  <si>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</si>
  <si>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</si>
  <si>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</si>
  <si>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</si>
  <si>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</si>
  <si>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</si>
  <si>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</si>
  <si>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</si>
  <si>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</si>
  <si>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</si>
  <si>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</si>
  <si>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</si>
  <si>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</si>
  <si>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</si>
  <si>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</si>
  <si>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</si>
  <si>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</si>
  <si>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</si>
  <si>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</si>
  <si>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</si>
  <si>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</si>
  <si>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</si>
  <si>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</si>
  <si>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</si>
  <si>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</si>
  <si>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</si>
  <si>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</si>
  <si>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</si>
  <si>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</si>
  <si>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</si>
  <si>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</si>
  <si>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</si>
  <si>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</si>
  <si>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</si>
  <si>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</si>
  <si>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</si>
  <si>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</si>
  <si>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</si>
  <si>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</si>
  <si>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</si>
  <si>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</si>
  <si>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</si>
  <si>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</si>
  <si>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</si>
  <si>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</si>
  <si>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</si>
  <si>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</si>
  <si>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</si>
  <si>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</si>
  <si>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</si>
  <si>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</si>
  <si>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</si>
  <si>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</si>
  <si>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</si>
  <si>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</si>
  <si>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</si>
  <si>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</si>
  <si>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</si>
  <si>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</si>
  <si>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</si>
  <si>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</si>
  <si>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</si>
  <si>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</si>
  <si>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</si>
  <si>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</si>
  <si>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</si>
  <si>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</si>
  <si>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</si>
  <si>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</si>
  <si>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</si>
  <si>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</si>
  <si>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</si>
  <si>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</si>
  <si>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</si>
  <si>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</si>
  <si>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</si>
  <si>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</si>
  <si>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</si>
  <si>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</si>
  <si>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</si>
  <si>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</si>
  <si>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</si>
  <si>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</si>
  <si>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</si>
  <si>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</si>
  <si>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</si>
  <si>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</si>
  <si>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</si>
  <si>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</si>
  <si>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</si>
  <si>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</si>
  <si>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</si>
  <si>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</si>
  <si>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</si>
  <si>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</si>
  <si>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</si>
  <si>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</si>
  <si>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</si>
  <si>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</si>
  <si>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</si>
  <si>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</si>
  <si>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</si>
  <si>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</si>
  <si>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</si>
  <si>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</si>
  <si>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</si>
  <si>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</si>
  <si>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</si>
  <si>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</si>
  <si>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</si>
  <si>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</si>
  <si>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</si>
  <si>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</si>
  <si>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</si>
  <si>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</si>
  <si>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</si>
  <si>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</si>
  <si>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</si>
  <si>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</si>
  <si>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</si>
  <si>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</si>
  <si>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</si>
  <si>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</si>
  <si>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</si>
  <si>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</si>
  <si>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</si>
  <si>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</si>
  <si>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</si>
  <si>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</si>
  <si>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</si>
  <si>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</si>
  <si>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</si>
  <si>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</si>
  <si>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</si>
  <si>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</si>
  <si>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</si>
  <si>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</si>
  <si>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</si>
  <si>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</si>
  <si>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</si>
  <si>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</si>
  <si>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</si>
  <si>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</si>
  <si>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</si>
  <si>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</si>
  <si>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</si>
  <si>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</si>
  <si>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</si>
  <si>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</si>
  <si>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</si>
  <si>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</si>
  <si>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</si>
  <si>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</si>
  <si>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</si>
  <si>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</si>
  <si>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</si>
  <si>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</si>
  <si>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</si>
  <si>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</si>
  <si>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</si>
  <si>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</si>
  <si>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</si>
  <si>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</si>
  <si>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</si>
  <si>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</si>
  <si>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</si>
  <si>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</si>
  <si>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</si>
  <si>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</si>
  <si>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</si>
  <si>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</si>
  <si>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</si>
  <si>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</si>
  <si>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</si>
  <si>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</si>
  <si>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</si>
  <si>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</si>
  <si>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</si>
  <si>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</si>
  <si>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</si>
  <si>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</si>
  <si>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</si>
  <si>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</si>
  <si>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</si>
  <si>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</si>
  <si>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</si>
  <si>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</si>
  <si>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</si>
  <si>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</si>
  <si>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</si>
  <si>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</si>
  <si>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</si>
  <si>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</si>
  <si>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</si>
  <si>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</si>
  <si>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</si>
  <si>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</si>
  <si>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</si>
  <si>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</si>
  <si>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</si>
  <si>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</si>
  <si>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</si>
  <si>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</si>
  <si>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</si>
  <si>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</si>
  <si>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</si>
  <si>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</si>
  <si>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</si>
  <si>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</si>
  <si>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</si>
  <si>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</si>
  <si>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</si>
  <si>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</si>
  <si>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</si>
  <si>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</si>
  <si>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</si>
  <si>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</si>
  <si>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</si>
  <si>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</si>
  <si>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</si>
  <si>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</si>
  <si>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</si>
  <si>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</si>
  <si>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</si>
  <si>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</si>
  <si>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</si>
  <si>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</si>
  <si>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</si>
  <si>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</si>
  <si>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</si>
  <si>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</si>
  <si>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</si>
  <si>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</si>
  <si>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</si>
  <si>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</si>
  <si>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</si>
  <si>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</si>
  <si>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</si>
  <si>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</si>
  <si>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</si>
  <si>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</si>
  <si>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</si>
  <si>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</si>
  <si>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</si>
  <si>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</si>
  <si>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</si>
  <si>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</si>
  <si>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</si>
  <si>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</si>
  <si>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</si>
  <si>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</si>
  <si>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</si>
  <si>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</si>
  <si>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</si>
  <si>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</si>
  <si>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</si>
  <si>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</si>
  <si>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</si>
  <si>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</si>
  <si>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</si>
  <si>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</si>
  <si>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</si>
  <si>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</si>
  <si>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</si>
  <si>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</si>
  <si>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</si>
  <si>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</si>
  <si>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</si>
  <si>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</si>
  <si>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</si>
  <si>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</si>
  <si>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</si>
  <si>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</si>
  <si>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</si>
  <si>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</si>
  <si>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</si>
  <si>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</si>
  <si>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</si>
  <si>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</si>
  <si>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</si>
  <si>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</si>
  <si>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</si>
  <si>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</si>
  <si>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</si>
  <si>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</si>
  <si>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</si>
  <si>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</si>
  <si>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</si>
  <si>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</si>
  <si>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</si>
  <si>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</si>
  <si>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</si>
  <si>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</si>
  <si>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</si>
  <si>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</si>
  <si>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</si>
  <si>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</si>
  <si>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</si>
  <si>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</si>
  <si>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</si>
  <si>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</si>
  <si>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</si>
  <si>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</si>
  <si>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</si>
  <si>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</si>
  <si>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</si>
  <si>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</si>
  <si>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</si>
  <si>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</si>
  <si>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</si>
  <si>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</si>
  <si>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</si>
  <si>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</si>
  <si>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</si>
  <si>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</si>
  <si>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</si>
  <si>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</si>
  <si>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</si>
  <si>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</si>
  <si>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</si>
  <si>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</si>
  <si>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</si>
  <si>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</si>
  <si>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</si>
  <si>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</si>
  <si>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</si>
  <si>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</si>
  <si>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</si>
  <si>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</si>
  <si>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</si>
  <si>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</si>
  <si>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</si>
  <si>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</si>
  <si>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</si>
  <si>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</si>
  <si>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</si>
  <si>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</si>
  <si>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</si>
  <si>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</si>
  <si>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</si>
  <si>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</si>
  <si>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</si>
  <si>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</si>
  <si>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</si>
  <si>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</si>
  <si>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</si>
  <si>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</si>
  <si>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</si>
  <si>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</si>
  <si>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</si>
  <si>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</si>
  <si>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</si>
  <si>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</si>
  <si>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</si>
  <si>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</si>
  <si>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</si>
  <si>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</si>
  <si>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</si>
  <si>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</si>
  <si>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</si>
  <si>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</si>
  <si>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</si>
  <si>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</si>
  <si>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</si>
  <si>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</si>
  <si>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</si>
  <si>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PCM-20251212-00000787</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</si>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</sst>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7" dataDxfId="46" headerRowBorderDxfId="44" tableBorderDxfId="45" totalsRowBorderDxfId="43">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6" totalsRowShown="0" headerRowDxfId="30" dataDxfId="29" headerRowBorderDxfId="27" tableBorderDxfId="28">
  <autoFilter ref="A1:M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340.68451759259187</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46003.632943518518</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46003.632943518518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46003.632943518518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46003.632943518518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46003.632943518518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46003.632943518518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46003.632943518518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46003.632943518518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46003.632943518518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46003.632943518518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46003.632943518518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46003.632943518518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46003.632943518518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46003.632943518518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46003.632943518518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46003.632943518518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46003.632943518518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46003.632943518518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46003.632943518518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46003.632943518518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46003.632943518518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46003.632943518518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46003.632943518518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46003.632943518518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46003.632943518518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46003.632943518518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46003.632943518518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46003.632943518518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46003.632943518518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46003.632943518518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46003.632943518518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46003.632943518518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46003.632943518518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46003.632943518518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46003.632943518518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46003.632943518518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46003.632943518518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46003.632943518518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46003.632943518518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46003.632943518518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46003.632943518518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46003.632943518518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46003.632943518518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46003.632943518518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46003.632943518518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46003.632943518518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46003.632943518518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46003.632943518518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46003.632943518518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46003.632943518518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46003.632943518518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46003.632943518518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46003.632943518518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46003.632943518518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46003.632943518518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46003.632943518518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46003.632943518518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46003.632943518518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46003.632943518518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46003.632943518518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46003.632943518518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46003.632943518518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46003.632943518518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46003.632943518518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46003.632943518518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46003.632943518518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46003.632943518518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46003.632943518518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46003.632943518518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46003.632943518518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46003.632943518518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46003.632943518518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46003.632943518518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46003.632943518518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46003.632943518518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46003.632943518518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46003.632943518518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46003.632943518518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46003.632943518518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46003.632943518518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46003.632943518518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46003.632943518518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46003.632943518518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46003.632943518518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46003.632943518518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46003.632943518518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46003.632943518518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46003.632943518518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46003.632943518518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46003.632943518518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46003.632943518518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46003.632943518518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46003.632943518518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46003.632943518518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46003.632943518518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46003.632943518518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46003.632943518518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46003.632943518518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46003.632943518518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46003.632943518518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46003.632943518518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46003.632943518518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46003.632943518518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46003.632943518518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46003.632943518518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46003.632943518518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46003.632943518518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46003.632943518518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46003.632943518518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46003.632943518518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46003.632943518518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46003.632943518518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46003.632943518518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46003.632943518518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46003.632943518518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46003.632943518518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46003.632943518518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46003.632943518518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46003.632943518518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46003.632943518518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46003.632943518518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46003.632943518518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46003.632943518518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46003.632943518518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46003.632943518518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46003.632943518518</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916BC61D-63AA-447B-9D75-8ACD9A3218F9}"/>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178.63310555555654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19.245524537036545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6.2775615740756621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2.8010337962987251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46003.632943518518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46003.632943518518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46003.632943518518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46003.632943518518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46003.632943518518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46003.632943518518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46003.632943518518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46003.632943518518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46003.632943518518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46003.632943518518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46003.632943518518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46003.632943518518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46003.632943518518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46003.632943518518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46003.632943518518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46003.632943518518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46003.632943518518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46003.632943518518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46003.632943518518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46003.632943518518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46003.632943518518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46003.632943518518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46003.632943518518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46003.632943518518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46003.632943518518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46003.632943518518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46003.632943518518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46003.632943518518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46003.632943518518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46003.632943518518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46003.632943518518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46003.632943518518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46003.632943518518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46003.632943518518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46003.632943518518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46003.632943518518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46003.632943518518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46003.632943518518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46003.632943518518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46003.632943518518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46003.632943518518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46003.632943518518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46003.632943518518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46003.632943518518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46003.632943518518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46003.632943518518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46003.632943518518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46003.632943518518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46003.632943518518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46003.632943518518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46003.632943518518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46003.632943518518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46003.632943518518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46003.632943518518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46003.632943518518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46003.632943518518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46003.632943518518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46003.632943518518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46003.632943518518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46003.632943518518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46003.632943518518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46003.632943518518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46003.632943518518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46003.632943518518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46003.632943518518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46003.632943518518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46003.632943518518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46003.632943518518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46003.632943518518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46003.632943518518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46003.632943518518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46003.632943518518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46003.632943518518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46003.632943518518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46003.632943518518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46003.632943518518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46003.632943518518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46003.632943518518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46003.632943518518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46003.632943518518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46003.632943518518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46003.632943518518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46003.632943518518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46003.632943518518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46003.632943518518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46003.632943518518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46003.632943518518</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46003.632943518518</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46003.632943518518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46003.632943518518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46003.632943518518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46003.632943518518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46003.632943518518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46003.632943518518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46003.632943518518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46003.632943518518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46003.632943518518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46003.632943518518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46003.632943518518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46003.632943518518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46003.632943518518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46003.632943518518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46003.632943518518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46003.632943518518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46003.632943518518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46003.632943518518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46003.632943518518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46003.632943518518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46003.632943518518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46003.632943518518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46003.632943518518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46003.632943518518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46003.632943518518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46003.632943518518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46003.632943518518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46003.632943518518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46003.632943518518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46003.632943518518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46003.632943518518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46003.632943518518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46003.632943518518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46003.632943518518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46003.632943518518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46003.632943518518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46003.632943518518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46003.632943518518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46003.632943518518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46003.632943518518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46003.632943518518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46003.632943518518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46003.632943518518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46003.632943518518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46003.632943518518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46003.632943518518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46003.632943518518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46003.632943518518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46003.632943518518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46003.632943518518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46003.632943518518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46003.632943518518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46003.632943518518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46003.632943518518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46003.632943518518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46003.632943518518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46003.632943518518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46003.632943518518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46003.632943518518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46003.632943518518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46003.632943518518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46003.632943518518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46003.632943518518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46003.632943518518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46003.632943518518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46003.632943518518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46003.632943518518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46003.632943518518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46003.632943518518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46003.632943518518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46003.632943518518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46003.632943518518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46003.632943518518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46003.632943518518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46003.632943518518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46003.632943518518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46003.632943518518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46003.632943518518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46003.632943518518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46003.632943518518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46003.632943518518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46003.632943518518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46003.632943518518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46003.632943518518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46003.632943518518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46003.632943518518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46003.632943518518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46003.632943518518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46003.632943518518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46003.632943518518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46003.632943518518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46003.632943518518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46003.632943518518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46003.632943518518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46003.632943518518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46003.632943518518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46003.632943518518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46003.632943518518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46003.632943518518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46003.632943518518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46003.632943518518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46003.632943518518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46003.632943518518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46003.632943518518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46003.632943518518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46003.632943518518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46003.632943518518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46003.632943518518</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46003.632943518518</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46003.632943518518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46003.632943518518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46003.632943518518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46003.632943518518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46003.632943518518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46003.632943518518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46003.632943518518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46003.632943518518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46003.632943518518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46003.632943518518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46003.632943518518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46003.632943518518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46003.632943518518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46003.632943518518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46003.632943518518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46003.632943518518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46003.632943518518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46003.632943518518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46003.632943518518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46003.632943518518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46003.632943518518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46003.632943518518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46003.632943518518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46003.632943518518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46003.632943518518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46003.632943518518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46003.632943518518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46003.632943518518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46003.632943518518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46003.632943518518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46003.632943518518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46003.632943518518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46003.632943518518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46003.632943518518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46003.632943518518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46003.632943518518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46003.632943518518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46003.632943518518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46003.632943518518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46003.632943518518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46003.632943518518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46003.632943518518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46003.632943518518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46003.632943518518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46003.632943518518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46003.632943518518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46003.632943518518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46003.632943518518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46003.632943518518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46003.632943518518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46003.632943518518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46003.632943518518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46003.632943518518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46003.632943518518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46003.632943518518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46003.632943518518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46003.632943518518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46003.632943518518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46003.632943518518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46003.632943518518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46003.632943518518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46003.632943518518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46003.632943518518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46003.632943518518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46003.632943518518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46003.632943518518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46003.632943518518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46003.632943518518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46003.632943518518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46003.632943518518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46003.632943518518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46003.632943518518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46003.632943518518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46003.632943518518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46003.632943518518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46003.632943518518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46003.632943518518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46003.632943518518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46003.632943518518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46003.632943518518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46003.632943518518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46003.632943518518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46003.632943518518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46003.632943518518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46003.632943518518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46003.632943518518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46003.632943518518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46003.632943518518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46003.632943518518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46003.632943518518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46003.632943518518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46003.632943518518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46003.632943518518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46003.632943518518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46003.632943518518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46003.632943518518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46003.632943518518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46003.632943518518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46003.632943518518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46003.632943518518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46003.632943518518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46003.632943518518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46003.632943518518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46003.632943518518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46003.632943518518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46003.632943518518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46003.632943518518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46003.632943518518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46003.632943518518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46003.632943518518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46003.632943518518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46003.632943518518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46003.632943518518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46003.632943518518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46003.632943518518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46003.632943518518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46003.632943518518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46003.632943518518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46003.632943518518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46003.632943518518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46003.632943518518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46003.632943518518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46003.632943518518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46003.632943518518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46003.632943518518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46003.632943518518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46003.632943518518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46003.632943518518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46003.632943518518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46003.632943518518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46003.632943518518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46003.632943518518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46003.632943518518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46003.632943518518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46003.632943518518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46003.632943518518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46003.632943518518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46003.632943518518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46003.632943518518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46003.632943518518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46003.632943518518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46003.632943518518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46003.632943518518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46003.632943518518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46003.632943518518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46003.632943518518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46003.632943518518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46003.632943518518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46003.632943518518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46003.632943518518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46003.632943518518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46003.632943518518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46003.632943518518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46003.632943518518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46003.632943518518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46003.632943518518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46003.632943518518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46003.632943518518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46003.632943518518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46003.632943518518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46003.632943518518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46003.632943518518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46003.632943518518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46003.632943518518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46003.632943518518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46003.632943518518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46003.632943518518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46003.632943518518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46003.632943518518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46003.632943518518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46003.632943518518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46003.632943518518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46003.632943518518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46003.632943518518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46003.632943518518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46003.632943518518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46003.632943518518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46003.632943518518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46003.632943518518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46003.632943518518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46003.632943518518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46003.632943518518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46003.632943518518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46003.632943518518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46003.632943518518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46003.632943518518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46003.632943518518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46003.632943518518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46003.632943518518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46003.632943518518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46003.632943518518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46003.632943518518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46003.632943518518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46003.632943518518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46003.632943518518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46003.632943518518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46003.632943518518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46003.632943518518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46003.632943518518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46003.632943518518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46003.632943518518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46003.632943518518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46003.632943518518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46003.632943518518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46003.632943518518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46003.632943518518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46003.632943518518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46003.632943518518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46003.632943518518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46003.632943518518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46003.632943518518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46003.632943518518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46003.632943518518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46003.632943518518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46003.632943518518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46003.632943518518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46003.632943518518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46003.632943518518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46003.632943518518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46003.632943518518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46003.632943518518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46003.632943518518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46003.632943518518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46003.632943518518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46003.632943518518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46003.632943518518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46003.632943518518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46003.632943518518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46003.632943518518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46003.632943518518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46003.632943518518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46003.632943518518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46003.632943518518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46003.632943518518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46003.632943518518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46003.632943518518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46003.632943518518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46003.632943518518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46003.632943518518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46003.632943518518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46003.632943518518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46003.632943518518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46003.632943518518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46003.632943518518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46003.632943518518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46003.632943518518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46003.632943518518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46003.632943518518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46003.632943518518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46003.632943518518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46003.632943518518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46003.632943518518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46003.632943518518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46003.632943518518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46003.632943518518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46003.632943518518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46003.632943518518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46003.632943518518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46003.632943518518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46003.632943518518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46003.632943518518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46003.632943518518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46003.632943518518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46003.632943518518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46003.632943518518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46003.632943518518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46003.632943518518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46003.632943518518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46003.632943518518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46003.632943518518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46003.632943518518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46003.632943518518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46003.632943518518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46003.632943518518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46003.632943518518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46003.632943518518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46003.632943518518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46003.632943518518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46003.632943518518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46003.632943518518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46003.632943518518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46003.632943518518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46003.632943518518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46003.632943518518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46003.632943518518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46003.632943518518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46003.632943518518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46003.632943518518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46003.632943518518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46003.632943518518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46003.632943518518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46003.632943518518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46003.632943518518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46003.632943518518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46003.632943518518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46003.632943518518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46003.632943518518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46003.632943518518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46003.632943518518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46003.632943518518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46003.632943518518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46003.632943518518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46003.632943518518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46003.632943518518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46003.632943518518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46003.632943518518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46003.632943518518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46003.632943518518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46003.632943518518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46003.632943518518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46003.632943518518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46003.632943518518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46003.632943518518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46003.632943518518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46003.632943518518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46003.632943518518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46003.632943518518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46003.632943518518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46003.632943518518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46003.632943518518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46003.632943518518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46003.632943518518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46003.632943518518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46003.632943518518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46003.632943518518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46003.632943518518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46003.632943518518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46003.632943518518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46003.632943518518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46003.632943518518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46003.632943518518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46003.632943518518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46003.632943518518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46003.632943518518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46003.632943518518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46003.632943518518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46003.632943518518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46003.632943518518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46003.632943518518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46003.632943518518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46003.632943518518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46003.632943518518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46003.632943518518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46003.632943518518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46003.632943518518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46003.632943518518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46003.632943518518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46003.632943518518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46003.632943518518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46003.632943518518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46003.632943518518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46003.632943518518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46003.632943518518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46003.632943518518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46003.632943518518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46003.632943518518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46003.632943518518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46003.632943518518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46003.632943518518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46003.632943518518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46003.632943518518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46003.632943518518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46003.632943518518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46003.632943518518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46003.632943518518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46003.632943518518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46003.632943518518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46003.632943518518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46003.632943518518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46003.632943518518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46003.632943518518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46003.632943518518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46003.632943518518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46003.632943518518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46003.632943518518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46003.632943518518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46003.632943518518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46003.632943518518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46003.632943518518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46003.632943518518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46003.632943518518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46003.632943518518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46003.632943518518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46003.632943518518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46003.632943518518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46003.632943518518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46003.632943518518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46003.632943518518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46003.632943518518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46003.632943518518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46003.632943518518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46003.632943518518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46003.632943518518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46003.632943518518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46003.632943518518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46003.632943518518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46003.632943518518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46003.632943518518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46003.632943518518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46003.632943518518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46003.632943518518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46003.632943518518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46003.632943518518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46003.632943518518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46003.632943518518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46003.632943518518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46003.632943518518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46003.632943518518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46003.632943518518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46003.632943518518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46003.632943518518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46003.632943518518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46003.632943518518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46003.632943518518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46003.632943518518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46003.632943518518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46003.632943518518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46003.632943518518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46003.632943518518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46003.632943518518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46003.632943518518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46003.632943518518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46003.632943518518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46003.632943518518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46003.632943518518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46003.632943518518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46003.632943518518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46003.632943518518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46003.632943518518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46003.632943518518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46003.632943518518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46003.632943518518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46003.632943518518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46003.632943518518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46003.632943518518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46003.632943518518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46003.632943518518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46003.632943518518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46003.632943518518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46003.632943518518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46003.632943518518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46003.632943518518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46003.632943518518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46003.632943518518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46003.632943518518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46003.632943518518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46003.632943518518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46003.632943518518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46003.632943518518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46003.632943518518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46003.632943518518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46003.632943518518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46003.632943518518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46003.632943518518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46003.632943518518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46003.632943518518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46003.632943518518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46003.632943518518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46003.632943518518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46003.632943518518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46003.632943518518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46003.632943518518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46003.632943518518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46003.632943518518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46003.632943518518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46003.632943518518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46003.632943518518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46003.632943518518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46003.632943518518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46003.632943518518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46003.632943518518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46003.632943518518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46003.632943518518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46003.632943518518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46003.632943518518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46003.632943518518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46003.632943518518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46003.632943518518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46003.632943518518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46003.632943518518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46003.632943518518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46003.632943518518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46003.632943518518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46003.632943518518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46003.632943518518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46003.632943518518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46003.632943518518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46003.632943518518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46003.632943518518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46003.632943518518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46003.632943518518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46003.632943518518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46003.632943518518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46003.632943518518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46003.632943518518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46003.632943518518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46003.632943518518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46003.632943518518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46003.632943518518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46003.632943518518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46003.632943518518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46003.632943518518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46003.632943518518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46003.632943518518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46003.632943518518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46003.632943518518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46003.632943518518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46003.632943518518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46003.632943518518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46003.632943518518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46003.632943518518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46003.632943518518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46003.632943518518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46003.632943518518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46003.632943518518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46003.632943518518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46003.632943518518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46003.632943518518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46003.632943518518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46003.632943518518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46003.632943518518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46003.632943518518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46003.632943518518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46003.632943518518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46003.632943518518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46003.632943518518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46003.632943518518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46003.632943518518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46003.632943518518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46003.632943518518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46003.632943518518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46003.632943518518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46003.632943518518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46003.632943518518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46003.632943518518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46003.632943518518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46003.632943518518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46003.632943518518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46003.632943518518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46003.632943518518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46003.632943518518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46003.632943518518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46003.632943518518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46003.632943518518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46003.632943518518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46003.632943518518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46003.632943518518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46003.632943518518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46003.632943518518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46003.632943518518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46003.632943518518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46003.632943518518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46003.632943518518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46003.632943518518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46003.632943518518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46003.632943518518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46003.632943518518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46003.632943518518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46003.632943518518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46003.632943518518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46003.632943518518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46003.632943518518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46003.632943518518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46003.632943518518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46003.632943518518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46003.632943518518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46003.632943518518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46003.632943518518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46003.632943518518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46003.632943518518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46003.632943518518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46003.632943518518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46003.632943518518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46003.632943518518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46003.632943518518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46003.632943518518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46003.632943518518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46003.632943518518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46003.632943518518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46003.632943518518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46003.632943518518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46003.632943518518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46003.632943518518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46003.632943518518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46003.632943518518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46003.632943518518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46003.632943518518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46003.632943518518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46003.632943518518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46003.632943518518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46003.632943518518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46003.632943518518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46003.632943518518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46003.632943518518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46003.632943518518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46003.632943518518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46003.632943518518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46003.632943518518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46003.632943518518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46003.632943518518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46003.632943518518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46003.632943518518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46003.632943518518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46003.632943518518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46003.632943518518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46003.632943518518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46003.632943518518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46003.632943518518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46003.632943518518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46003.632943518518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46003.632943518518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46003.632943518518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46003.632943518518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46003.632943518518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46003.632943518518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46003.632943518518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46003.632943518518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46003.632943518518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46003.632943518518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46003.632943518518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46003.632943518518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46003.632943518518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46003.632943518518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46003.632943518518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46003.632943518518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46003.632943518518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46003.632943518518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46003.632943518518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46003.632943518518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46003.632943518518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46003.632943518518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46003.632943518518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46003.632943518518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46003.632943518518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46003.632943518518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46003.632943518518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46003.632943518518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46003.632943518518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46003.632943518518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46003.632943518518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46003.632943518518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46003.632943518518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46003.632943518518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46003.632943518518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46003.632943518518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46003.632943518518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46003.632943518518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46003.632943518518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46003.632943518518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46003.632943518518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46003.632943518518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46003.632943518518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46003.632943518518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46003.632943518518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46003.632943518518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46003.632943518518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46003.632943518518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46003.632943518518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46003.632943518518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46003.632943518518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46003.632943518518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46003.632943518518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46003.632943518518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46003.632943518518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46003.632943518518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46003.632943518518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46003.632943518518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46003.632943518518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46003.632943518518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46003.632943518518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46003.632943518518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46003.632943518518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46003.632943518518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46003.632943518518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46003.632943518518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46003.632943518518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46003.632943518518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46003.632943518518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46003.632943518518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46003.632943518518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46003.632943518518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46003.632943518518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46003.632943518518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46003.632943518518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46003.632943518518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46003.632943518518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46003.632943518518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46003.632943518518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46003.632943518518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46003.632943518518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46003.632943518518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46003.632943518518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46003.632943518518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46003.632943518518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46003.632943518518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46003.632943518518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46003.632943518518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46003.632943518518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46003.632943518518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46003.632943518518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46003.632943518518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46003.632943518518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46003.632943518518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46003.632943518518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46003.632943518518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46003.632943518518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46003.632943518518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46003.632943518518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46003.632943518518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46003.632943518518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46003.632943518518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46003.632943518518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46003.632943518518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46003.632943518518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46003.632943518518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46003.632943518518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46003.632943518518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46003.632943518518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46003.632943518518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46003.632943518518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46003.632943518518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46003.632943518518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46003.632943518518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46003.632943518518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46003.632943518518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46003.632943518518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46003.632943518518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46003.632943518518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46003.632943518518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46003.632943518518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46003.632943518518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46003.632943518518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46003.632943518518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46003.632943518518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46003.632943518518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46003.632943518518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46003.632943518518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46003.632943518518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46003.632943518518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46003.632943518518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46003.632943518518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46003.632943518518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46003.632943518518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46003.632943518518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46003.632943518518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46003.632943518518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46003.632943518518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46003.632943518518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46003.632943518518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46003.632943518518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46003.632943518518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46003.632943518518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46003.632943518518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46003.632943518518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46003.632943518518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46003.632943518518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46003.632943518518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46003.632943518518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46003.632943518518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46003.632943518518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46003.632943518518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46003.632943518518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46003.632943518518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46003.632943518518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46003.632943518518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46003.632943518518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46003.632943518518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46003.632943518518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46003.632943518518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46003.632943518518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46003.632943518518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46003.632943518518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46003.632943518518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46003.632943518518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46003.632943518518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46003.632943518518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46003.632943518518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46003.632943518518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46003.632943518518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46003.632943518518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46003.632943518518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46003.632943518518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46003.632943518518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46003.632943518518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46003.632943518518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46003.632943518518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46003.632943518518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46003.632943518518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46003.632943518518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46003.632943518518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46003.632943518518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46003.632943518518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46003.632943518518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46003.632943518518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46003.632943518518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46003.632943518518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46003.632943518518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46003.632943518518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46003.632943518518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46003.632943518518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46003.632943518518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46003.632943518518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46003.632943518518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46003.632943518518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46003.632943518518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46003.632943518518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46003.632943518518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46003.632943518518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46003.632943518518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46003.632943518518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46003.632943518518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46003.632943518518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46003.632943518518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46003.632943518518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46003.632943518518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46003.632943518518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46003.632943518518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46003.632943518518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46003.632943518518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46003.632943518518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46003.632943518518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46003.632943518518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46003.632943518518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46003.632943518518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46003.632943518518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46003.632943518518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46003.632943518518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46003.632943518518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46003.632943518518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46003.632943518518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46003.632943518518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46003.632943518518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46003.632943518518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46003.632943518518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46003.632943518518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46003.632943518518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46003.632943518518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46003.632943518518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46003.632943518518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46003.632943518518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46003.632943518518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46003.632943518518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46003.632943518518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46003.632943518518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46003.632943518518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46003.632943518518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46003.632943518518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46003.632943518518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46003.632943518518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46003.632943518518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46003.632943518518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46003.632943518518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46003.632943518518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46003.632943518518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46003.632943518518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46003.632943518518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46003.632943518518</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300.15222592592181</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4.8387999999977183</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36781</v>
      </c>
      <c r="E4" s="90" t="s">
        <v>39106</v>
      </c>
      <c r="F4" s="91"/>
      <c r="G4" s="92">
        <f t="shared" ref="G4:G5" ca="1" si="1">IFERROR(NOW()-F4,"")</f>
        <v>46003.632943518518</v>
      </c>
      <c r="H4" s="91">
        <v>46003.533379629633</v>
      </c>
      <c r="I4" s="106" t="str">
        <f>IFERROR(VLOOKUP(D4,DB!A:F,6,0),"")</f>
        <v>Generator-SG</v>
      </c>
      <c r="J4" s="106" t="str">
        <f>IFERROR(VLOOKUP(D4,DB!A:G,7,0),"")</f>
        <v>Dead</v>
      </c>
      <c r="K4" s="93" t="s">
        <v>39126</v>
      </c>
      <c r="L4" s="87" t="str">
        <f>IFERROR(VLOOKUP(D4,DB!A:I,9,0),"")</f>
        <v>Latis</v>
      </c>
    </row>
    <row r="5" spans="1:16" ht="15" customHeight="1">
      <c r="A5" s="106"/>
      <c r="B5" s="106" t="str">
        <f>IFERROR(VLOOKUP(D5,DB!A:K,11,0),"")</f>
        <v/>
      </c>
      <c r="C5" s="89"/>
      <c r="D5" s="87"/>
      <c r="E5" s="90"/>
      <c r="F5" s="91"/>
      <c r="G5" s="92">
        <f t="shared" ca="1" si="1"/>
        <v>46003.632943518518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46003.632936111113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46003.632936111113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46003.632936111113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46003.63293634259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46003.63293634259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46003.63293634259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46003.63293634259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46003.63293634259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46003.63293634259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46003.63293634259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46003.63293634259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46003.63293634259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46003.63293634259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46003.63293634259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46003.63293634259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46003.63293634259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46003.63293634259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46003.63293634259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46003.63293634259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46003.63293634259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46003.63293634259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46003.63293634259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46003.63293634259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46003.63293634259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46003.63293634259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46003.63293634259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46003.63293634259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46003.63293634259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46003.63293634259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46003.63293634259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46003.63293634259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46003.63293634259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46003.63293634259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46003.63293634259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46003.63293634259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46003.63293634259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46003.63293634259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46003.63293634259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46003.63293634259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46003.63293634259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46003.63293634259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46003.63293634259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46003.63293634259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46003.63293634259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46003.63293634259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46003.63293634259</v>
      </c>
      <c r="H51" s="91"/>
      <c r="I51" s="106" t="str">
        <f>IFERROR(VLOOKUP(D51,DB!A:F,6,0),"")</f>
        <v/>
      </c>
      <c r="J51" s="106" t="str">
        <f>IFERROR(VLOOKUP(D51,DB!A:G,7,0),"")</f>
        <v/>
      </c>
      <c r="K51" s="93"/>
      <c r="L51" s="8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I7" sqref="I7:J12"/>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111.80088333332969</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77.444066203701368</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54.9718324074056</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22.259644907404436</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6.5254550925892545</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1.5134296296309913</v>
      </c>
      <c r="H7" s="38">
        <v>46002.086875000001</v>
      </c>
      <c r="I7" s="37" t="str">
        <f>IFERROR(VLOOKUP(D7,[1]DB!A:F,6,0),"")</f>
        <v>SCECO</v>
      </c>
      <c r="J7" s="37" t="str">
        <f>IFERROR(VLOOKUP(D7,[1]DB!A:G,7,0),"")</f>
        <v>Good</v>
      </c>
      <c r="K7" s="37" t="s">
        <v>39139</v>
      </c>
      <c r="L7" s="37" t="str">
        <f>IFERROR(VLOOKUP(D7,[1]DB!A:I,9,0),"")</f>
        <v>Latis</v>
      </c>
      <c r="M7" s="37"/>
    </row>
    <row r="8" spans="1:13">
      <c r="A8" s="151" t="s">
        <v>39140</v>
      </c>
      <c r="B8" s="37" t="str">
        <f>IFERROR(VLOOKUP(D8,[1]DB!A:K,11,0),"")</f>
        <v>R5</v>
      </c>
      <c r="C8" s="151">
        <v>2</v>
      </c>
      <c r="D8" s="151" t="s">
        <v>38371</v>
      </c>
      <c r="E8" s="37" t="s">
        <v>39106</v>
      </c>
      <c r="F8" s="152">
        <v>46003.613692129627</v>
      </c>
      <c r="G8" s="153">
        <f t="shared" ref="G8:G59" ca="1" si="3">IFERROR(NOW()-F8,"")</f>
        <v>1.9244212962803431E-2</v>
      </c>
      <c r="H8" s="152">
        <v>46003.544942129629</v>
      </c>
      <c r="I8" s="37" t="str">
        <f>IFERROR(VLOOKUP(D8,[1]DB!A:F,6,0),"")</f>
        <v>SCECO</v>
      </c>
      <c r="J8" s="37" t="str">
        <f>IFERROR(VLOOKUP(D8,[1]DB!A:G,7,0),"")</f>
        <v>No BB Shifted</v>
      </c>
      <c r="K8" s="151"/>
      <c r="L8" s="151" t="str">
        <f>IFERROR(VLOOKUP(D8,[1]DB!A:I,9,0),"")</f>
        <v>Latis</v>
      </c>
      <c r="M8" s="151"/>
    </row>
    <row r="9" spans="1:13">
      <c r="A9" s="151"/>
      <c r="B9" s="151" t="str">
        <f>IFERROR(VLOOKUP(D9,[1]DB!A:K,11,0),"")</f>
        <v/>
      </c>
      <c r="C9" s="151"/>
      <c r="D9" s="151"/>
      <c r="E9" s="151"/>
      <c r="F9" s="152"/>
      <c r="G9" s="153">
        <f t="shared" ca="1" si="3"/>
        <v>46003.63293634259</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46003.63293634259</v>
      </c>
      <c r="H10" s="152"/>
      <c r="I10" s="37" t="str">
        <f>IFERROR(VLOOKUP(D10,[1]DB!A:F,6,0),"")</f>
        <v/>
      </c>
      <c r="J10" s="37" t="str">
        <f>IFERROR(VLOOKUP(D10,[1]DB!A:G,7,0),"")</f>
        <v/>
      </c>
      <c r="K10" s="151"/>
      <c r="L10" s="151" t="str">
        <f>IFERROR(VLOOKUP(D10,[1]DB!A:I,9,0),"")</f>
        <v/>
      </c>
      <c r="M10" s="151"/>
    </row>
    <row r="11" spans="1:13">
      <c r="A11" s="151"/>
      <c r="B11" s="151" t="str">
        <f>IFERROR(VLOOKUP(D11,[1]DB!A:K,11,0),"")</f>
        <v/>
      </c>
      <c r="C11" s="151"/>
      <c r="D11" s="151"/>
      <c r="E11" s="151"/>
      <c r="F11" s="152"/>
      <c r="G11" s="153">
        <f t="shared" ca="1" si="3"/>
        <v>46003.63293634259</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46003.632943518518</v>
      </c>
      <c r="H12" s="152"/>
      <c r="I12" s="37" t="str">
        <f>IFERROR(VLOOKUP(D12,[1]DB!A:F,6,0),"")</f>
        <v/>
      </c>
      <c r="J12" s="37" t="str">
        <f>IFERROR(VLOOKUP(D12,[1]DB!A:G,7,0),"")</f>
        <v/>
      </c>
      <c r="K12" s="151"/>
      <c r="L12" s="151" t="str">
        <f>IFERROR(VLOOKUP(D12,[1]DB!A:I,9,0),"")</f>
        <v/>
      </c>
      <c r="M12" s="151"/>
    </row>
    <row r="13" spans="1:13">
      <c r="A13" s="151"/>
      <c r="B13" s="151"/>
      <c r="C13" s="151"/>
      <c r="D13" s="151"/>
      <c r="E13" s="151"/>
      <c r="F13" s="152"/>
      <c r="G13" s="153">
        <f t="shared" ca="1" si="3"/>
        <v>46003.632941435186</v>
      </c>
      <c r="H13" s="152"/>
      <c r="I13" s="151"/>
      <c r="J13" s="151"/>
      <c r="K13" s="151"/>
      <c r="L13" s="151"/>
      <c r="M13" s="151"/>
    </row>
    <row r="14" spans="1:13">
      <c r="A14" s="151"/>
      <c r="B14" s="151" t="str">
        <f>IFERROR(VLOOKUP(D14,[1]DB!A:K,11,0),"")</f>
        <v/>
      </c>
      <c r="C14" s="151"/>
      <c r="D14" s="151"/>
      <c r="E14" s="151"/>
      <c r="F14" s="152"/>
      <c r="G14" s="153">
        <f t="shared" ca="1" si="3"/>
        <v>46003.632937962961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46003.632943518518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46003.632943518518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46003.632943518518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46003.632943518518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46003.632943518518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46003.632943518518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46003.632943518518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46003.632943518518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46003.632943518518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46003.632943518518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46003.632943518518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46003.632943518518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46003.632943518518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46003.632943518518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46003.632943518518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46003.632943518518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46003.632943518518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46003.632943518518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46003.632943518518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46003.632943518518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46003.632943518518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46003.632943518518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46003.632943518518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46003.632943518518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46003.632943518518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46003.632943518518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46003.632943518518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46003.632943518518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46003.632943518518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46003.632943518518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46003.632943518518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46003.632943518518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46003.632943518518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46003.632943518518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46003.632943518518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46003.632943518518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46003.632943518518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46003.632943518518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46003.632943518518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46003.632943518518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46003.632943518518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46003.632943518518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46003.632943518518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46003.632943518518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46003.632943518518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ref="G60:G66" ca="1" si="4">IFERROR(NOW()-F60,"")</f>
        <v>46003.632943518518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46003.632943518518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46003.632943518518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46003.632943518518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46003.632943518518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46003.632943518518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46003.632943518518</v>
      </c>
      <c r="H66" s="152"/>
      <c r="I66" s="151" t="str">
        <f>IFERROR(VLOOKUP(D66,[1]DB!A:F,6,0),"")</f>
        <v/>
      </c>
      <c r="J66" s="151" t="str">
        <f>IFERROR(VLOOKUP(D66,[1]DB!A:G,7,0),"")</f>
        <v/>
      </c>
      <c r="K66" s="151"/>
      <c r="L66" s="151" t="str">
        <f>IFERROR(VLOOKUP(D66,[1]DB!A:I,9,0),"")</f>
        <v/>
      </c>
      <c r="M66" s="151"/>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39141</v>
      </c>
      <c r="B2" s="114" t="str">
        <f>IFERROR(VLOOKUP(D2,DB!A:K,11,0),"")</f>
        <v>R6</v>
      </c>
      <c r="C2" s="115">
        <v>1</v>
      </c>
      <c r="D2" s="114" t="s">
        <v>35929</v>
      </c>
      <c r="E2" s="136" t="s">
        <v>39106</v>
      </c>
      <c r="F2" s="116">
        <v>46003.469664351855</v>
      </c>
      <c r="G2" s="72">
        <f t="shared" ref="G2:G44" ca="1" si="0">IFERROR(NOW()-F2,"-")</f>
        <v>0.1632791666634148</v>
      </c>
      <c r="H2" s="116">
        <v>46003.463703703703</v>
      </c>
      <c r="I2" s="114" t="str">
        <f>IFERROR(VLOOKUP(D2,DB!A:F,6,0),"")</f>
        <v>SCECO</v>
      </c>
      <c r="J2" s="114" t="str">
        <f>IFERROR(VLOOKUP(D2,DB!A:G,7,0),"")</f>
        <v>Dead</v>
      </c>
      <c r="K2" s="117" t="s">
        <v>39142</v>
      </c>
      <c r="L2" s="131" t="str">
        <f>IFERROR(VLOOKUP(D2,DB!A:I,9,0),"")</f>
        <v>Latis</v>
      </c>
    </row>
    <row r="3" spans="1:16382" ht="31.5" customHeight="1">
      <c r="A3" s="113"/>
      <c r="B3" s="114" t="str">
        <f>IFERROR(VLOOKUP(D3,DB!A:K,11,0),"")</f>
        <v/>
      </c>
      <c r="C3" s="115"/>
      <c r="D3" s="114"/>
      <c r="E3" s="136"/>
      <c r="F3" s="116"/>
      <c r="G3" s="72">
        <f t="shared" ca="1" si="0"/>
        <v>46003.632943518518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46003.632943518518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46003.632943518518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46003.632943518518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46003.632943518518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46003.632943518518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46003.632943518518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46003.632943518518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46003.632943518518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46003.632943518518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46003.632943518518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46003.632943518518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46003.632943518518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46003.632943518518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46003.632943518518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46003.632943518518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46003.632943518518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46003.632943518518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46003.632943518518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46003.632943518518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46003.632943518518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46003.632943518518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46003.632943518518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46003.632943518518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46003.632943518518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46003.632943518518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46003.632943518518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46003.632943518518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46003.632943518518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46003.632943518518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46003.632943518518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46003.632943518518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46003.632943518518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46003.632943518518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46003.632943518518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46003.632943518518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46003.632943518518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46003.632943518518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46003.632943518518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46003.632943518518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46003.632943518518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46003.632943518518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46003.632943518518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46003.632943518518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46003.632943518518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46003.632943518518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46003.632943518518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46003.632943518518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46003.632943518518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46003.632943518518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46003.632943518518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46003.632943518518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46003.632943518518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46003.632943518518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46003.632943518518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46003.632943518518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46003.632943518518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46003.632943518518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46003.632943518518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46003.632943518518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46003.632943518518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46003.632943518518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46003.632943518518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46003.632943518518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46003.632943518518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46003.632943518518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46003.632943518518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46003.632943518518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46003.632943518518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46003.632943518518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46003.632943518518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46003.632943518518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46003.632943518518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46003.632943518518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46003.632943518518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46003.632943518518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46003.632943518518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46003.632943518518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46003.632943518518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46003.632943518518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46003.632943518518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46003.632943518518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46003.632943518518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46003.632943518518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46003.632943518518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46003.632943518518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46003.632943518518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46003.632943518518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46003.632943518518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46003.632943518518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46003.632943518518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46003.632943518518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46003.632943518518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46003.632943518518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46003.632943518518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46003.632943518518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46003.632943518518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46003.632943518518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46003.632943518518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46003.632943518518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46003.632943518518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46003.632943518518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46003.632943518518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46003.632943518518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46003.632943518518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46003.632943518518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46003.632943518518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46003.632943518518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46003.632943518518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46003.632943518518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46003.632943518518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46003.632943518518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46003.632943518518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46003.632943518518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46003.632943518518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46003.632943518518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46003.632943518518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46003.632943518518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46003.632943518518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46003.632943518518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46003.632943518518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46003.632943518518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46003.632943518518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46003.632943518518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46003.632943518518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46003.632943518518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46003.632943518518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46003.632943518518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46003.632943518518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46003.632943518518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46003.632943518518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46003.632943518518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46003.632943518518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46003.632943518518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46003.632943518518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46003.632943518518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46003.632943518518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46003.632943518518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46003.632943518518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46003.632943518518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46003.632943518518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46003.632943518518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46003.632943518518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46003.632943518518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46003.632943518518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46003.632943518518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46003.632943518518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46003.632943518518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46003.632943518518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46003.632943518518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46003.632943518518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46003.632943518518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46003.632943518518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46003.632943518518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46003.632943518518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46003.632943518518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46003.632943518518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46003.632943518518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46003.632943518518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46003.632943518518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46003.632943518518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46003.632943518518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46003.632943518518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46003.632943518518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46003.632943518518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46003.632943518518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46003.632943518518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46003.632943518518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46003.632943518518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46003.632943518518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46003.632943518518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46003.632943518518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46003.632943518518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46003.632943518518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46003.632943518518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46003.632943518518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46003.632943518518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46003.632943518518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46003.632943518518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46003.632943518518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46003.632943518518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46003.632943518518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46003.632943518518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46003.632943518518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46003.632943518518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46003.632943518518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46003.632943518518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46003.632943518518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46003.632943518518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46003.632943518518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46003.632943518518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46003.632943518518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46003.632943518518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46003.632943518518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46003.632943518518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46003.632943518518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46003.632943518518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46003.632943518518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46003.632943518518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46003.632943518518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46003.632943518518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46003.632943518518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46003.632943518518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46003.632943518518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46003.632943518518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46003.632943518518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46003.632943518518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46003.632943518518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46003.632943518518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46003.632943518518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46003.632943518518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46003.632943518518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46003.632943518518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46003.632943518518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46003.632943518518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46003.632943518518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46003.632943518518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46003.632943518518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46003.632943518518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46003.632943518518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46003.632943518518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46003.632943518518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46003.632943518518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46003.632943518518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46003.632943518518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46003.632943518518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46003.632943518518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46003.632943518518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46003.632943518518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46003.632943518518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46003.632943518518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46003.632943518518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46003.632943518518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46003.632943518518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46003.632943518518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46003.632943518518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46003.632943518518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46003.632943518518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46003.632943518518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46003.632943518518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46003.632943518518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46003.632943518518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46003.632943518518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46003.632943518518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46003.632943518518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46003.632943518518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46003.632943518518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46003.632943518518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46003.632943518518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46003.632943518518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46003.632943518518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46003.632943518518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46003.632943518518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46003.632943518518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46003.632943518518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46003.632943518518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46003.632943518518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46003.632943518518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46003.632943518518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46003.632943518518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46003.632943518518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46003.632943518518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46003.632943518518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46003.632943518518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46003.632943518518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46003.632943518518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46003.632943518518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46003.632943518518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46003.632943518518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46003.632943518518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46003.632943518518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46003.632943518518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46003.632943518518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46003.632943518518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46003.632943518518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46003.632943518518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46003.632943518518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46003.632943518518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46003.632943518518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46003.632943518518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46003.632943518518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46003.632943518518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46003.632943518518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46003.632943518518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46003.632943518518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46003.632943518518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46003.632943518518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46003.632943518518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46003.632943518518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46003.632943518518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46003.632943518518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46003.632943518518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46003.632943518518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46003.632943518518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46003.632943518518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46003.632943518518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46003.632943518518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46003.632943518518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46003.632943518518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46003.632943518518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46003.632943518518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46003.632943518518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46003.632943518518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46003.632943518518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46003.632943518518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46003.632943518518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46003.632943518518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46003.632943518518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46003.632943518518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46003.632943518518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46003.632943518518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46003.632943518518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46003.632943518518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46003.632943518518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46003.632943518518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46003.632943518518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46003.632943518518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46003.632943518518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46003.632943518518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46003.632943518518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46003.632943518518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46003.632943518518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46003.632943518518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46003.632943518518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46003.632943518518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46003.632943518518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46003.632943518518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46003.632943518518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46003.632943518518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46003.632943518518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46003.632943518518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46003.632943518518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46003.632943518518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46003.632943518518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46003.632943518518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46003.632943518518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46003.632943518518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46003.632943518518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46003.632943518518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46003.632943518518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46003.632943518518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46003.632943518518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46003.632943518518</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46003.632943518518</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2025-12-12T12:11:26Z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