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9" documentId="120_S{2AC9BD13-BADA-5192-A53E-5A8FF88502F6}" xr6:coauthVersionLast="47" xr6:coauthVersionMax="47" xr10:uidLastSave="{C9E73143-AEB5-4647-A245-920A807798D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<sst xmlns="http://schemas.openxmlformats.org/spreadsheetml/2006/main" count="180306" uniqueCount="39135">
  <si>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</si>
  <si>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</si>
  <si>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</si>
  <si>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</si>
  <si>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</si>
  <si>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</si>
  <si>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</si>
  <si>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</si>
  <si>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</si>
  <si>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</si>
  <si>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</si>
  <si>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</si>
  <si>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</si>
  <si>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</si>
  <si>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</si>
  <si>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</si>
  <si>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</si>
  <si>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</si>
  <si>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</si>
  <si>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</si>
  <si>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</si>
  <si>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</si>
  <si>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</si>
  <si>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</si>
  <si>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</si>
  <si>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</si>
  <si>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</si>
  <si>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</si>
  <si>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</si>
  <si>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</si>
  <si>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</si>
  <si>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</si>
  <si>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</si>
  <si>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</si>
  <si>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</si>
  <si>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</si>
  <si>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</si>
  <si>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</si>
  <si>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</si>
  <si>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</si>
  <si>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</si>
  <si>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</si>
  <si>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</si>
  <si>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</si>
  <si>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</si>
  <si>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</si>
  <si>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</si>
  <si>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</si>
  <si>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</si>
  <si>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</si>
  <si>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</si>
  <si>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</si>
  <si>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</si>
  <si>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</si>
  <si>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</si>
  <si>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</si>
  <si>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</si>
  <si>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</si>
  <si>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</si>
  <si>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</si>
  <si>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</si>
  <si>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</si>
  <si>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</si>
  <si>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</si>
  <si>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</si>
  <si>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</si>
  <si>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</si>
  <si>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</si>
  <si>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</si>
  <si>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</si>
  <si>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</si>
  <si>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</si>
  <si>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</si>
  <si>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</si>
  <si>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</si>
  <si>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</si>
  <si>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</si>
  <si>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</si>
  <si>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</si>
  <si>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</si>
  <si>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</si>
  <si>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</si>
  <si>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</si>
  <si>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</si>
  <si>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</si>
  <si>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</si>
  <si>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</si>
  <si>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</si>
  <si>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</si>
  <si>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</si>
  <si>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</si>
  <si>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</si>
  <si>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</si>
  <si>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</si>
  <si>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</si>
  <si>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</si>
  <si>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</si>
  <si>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</si>
  <si>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</si>
  <si>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</si>
  <si>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</si>
  <si>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</si>
  <si>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</si>
  <si>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</si>
  <si>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</si>
  <si>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</si>
  <si>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</si>
  <si>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</si>
  <si>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</si>
  <si>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</si>
  <si>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</si>
  <si>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</si>
  <si>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</si>
  <si>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</si>
  <si>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</si>
  <si>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</si>
  <si>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</si>
  <si>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</si>
  <si>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</si>
  <si>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</si>
  <si>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</si>
  <si>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</si>
  <si>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</si>
  <si>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</si>
  <si>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</si>
  <si>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</si>
  <si>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</si>
  <si>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</si>
  <si>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</si>
  <si>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</si>
  <si>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</si>
  <si>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</si>
  <si>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</si>
  <si>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</si>
  <si>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</si>
  <si>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</si>
  <si>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</si>
  <si>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</si>
  <si>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</si>
  <si>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</si>
  <si>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</si>
  <si>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</si>
  <si>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</si>
  <si>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</si>
  <si>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</si>
  <si>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</si>
  <si>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</si>
  <si>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</si>
  <si>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</si>
  <si>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</si>
  <si>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</si>
  <si>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</si>
  <si>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</si>
  <si>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</si>
  <si>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</si>
  <si>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</si>
  <si>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</si>
  <si>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</si>
  <si>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</si>
  <si>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</si>
  <si>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</si>
  <si>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</si>
  <si>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</si>
  <si>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</si>
  <si>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</si>
  <si>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</si>
  <si>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</si>
  <si>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</si>
  <si>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</si>
  <si>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</si>
  <si>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</si>
  <si>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</si>
  <si>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</si>
  <si>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</si>
  <si>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</si>
  <si>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</si>
  <si>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</si>
  <si>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</si>
  <si>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</si>
  <si>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</si>
  <si>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</si>
  <si>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</si>
  <si>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</si>
  <si>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</si>
  <si>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</si>
  <si>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</si>
  <si>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</si>
  <si>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</si>
  <si>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</si>
  <si>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</si>
  <si>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</si>
  <si>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</si>
  <si>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</si>
  <si>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</si>
  <si>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</si>
  <si>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</si>
  <si>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</si>
  <si>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</si>
  <si>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</si>
  <si>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</si>
  <si>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</si>
  <si>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</si>
  <si>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</si>
  <si>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</si>
  <si>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</si>
  <si>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</si>
  <si>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</si>
  <si>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</si>
  <si>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</si>
  <si>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</si>
  <si>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</si>
  <si>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</si>
  <si>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</si>
  <si>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</si>
  <si>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</si>
  <si>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</si>
  <si>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</si>
  <si>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</si>
  <si>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</si>
  <si>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</si>
  <si>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</si>
  <si>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</si>
  <si>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</si>
  <si>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</si>
  <si>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</si>
  <si>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</si>
  <si>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</si>
  <si>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</si>
  <si>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</si>
  <si>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</si>
  <si>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</si>
  <si>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</si>
  <si>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</si>
  <si>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</si>
  <si>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</si>
  <si>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</si>
  <si>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</si>
  <si>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</si>
  <si>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</si>
  <si>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</si>
  <si>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</si>
  <si>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</si>
  <si>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</si>
  <si>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</si>
  <si>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</si>
  <si>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</si>
  <si>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</si>
  <si>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</si>
  <si>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</si>
  <si>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</si>
  <si>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</si>
  <si>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</si>
  <si>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</si>
  <si>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</si>
  <si>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</si>
  <si>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</si>
  <si>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</si>
  <si>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</si>
  <si>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</si>
  <si>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</si>
  <si>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</si>
  <si>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</si>
  <si>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</si>
  <si>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</si>
  <si>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</si>
  <si>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</si>
  <si>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</si>
  <si>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</si>
  <si>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</si>
  <si>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</si>
  <si>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</si>
  <si>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</si>
  <si>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</si>
  <si>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</si>
  <si>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</si>
  <si>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</si>
  <si>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</si>
  <si>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</si>
  <si>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</si>
  <si>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</si>
  <si>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</si>
  <si>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</si>
  <si>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</si>
  <si>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</si>
  <si>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</si>
  <si>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</si>
  <si>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</si>
  <si>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</si>
  <si>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</si>
  <si>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</si>
  <si>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</si>
  <si>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</si>
  <si>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</si>
  <si>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</si>
  <si>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</si>
  <si>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</si>
  <si>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</si>
  <si>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</si>
  <si>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</si>
  <si>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</si>
  <si>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</si>
  <si>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</si>
  <si>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</si>
  <si>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</si>
  <si>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</si>
  <si>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</si>
  <si>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</si>
  <si>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</si>
  <si>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</si>
  <si>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</si>
  <si>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</si>
  <si>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</si>
  <si>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</si>
  <si>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</si>
  <si>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</si>
  <si>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</si>
  <si>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</si>
  <si>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</si>
  <si>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</si>
  <si>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</si>
  <si>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</si>
  <si>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</si>
  <si>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</si>
  <si>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</si>
  <si>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</si>
  <si>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</si>
  <si>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</si>
  <si>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</si>
  <si>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</si>
  <si>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</si>
  <si>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</si>
  <si>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</si>
  <si>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</si>
  <si>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</si>
  <si>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</si>
  <si>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</si>
  <si>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</si>
  <si>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</si>
  <si>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</si>
  <si>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</si>
  <si>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</si>
  <si>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</si>
  <si>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</si>
  <si>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</si>
  <si>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</si>
  <si>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</si>
  <si>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</si>
  <si>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</si>
  <si>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</si>
  <si>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</si>
  <si>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</si>
  <si>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</si>
  <si>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</si>
  <si>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</si>
  <si>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</si>
  <si>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</si>
  <si>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</si>
  <si>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</si>
  <si>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</si>
  <si>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</si>
  <si>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</si>
  <si>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</si>
  <si>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</si>
  <si>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</si>
  <si>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</si>
  <si>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</si>
  <si>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</si>
  <si>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</si>
  <si>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</si>
  <si>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</si>
  <si>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</si>
  <si>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</si>
  <si>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</si>
  <si>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</si>
  <si>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</si>
  <si>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</si>
  <si>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</si>
  <si>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</si>
  <si>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</si>
  <si>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</si>
  <si>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</si>
  <si>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</si>
  <si>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</si>
  <si>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</si>
  <si>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</si>
  <si>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</si>
  <si>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</si>
  <si>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</si>
  <si>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</si>
  <si>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</si>
  <si>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</si>
  <si>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</si>
  <si>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</si>
  <si>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</si>
  <si>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</si>
  <si>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</si>
  <si>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</si>
  <si>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</si>
  <si>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</si>
  <si>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</si>
  <si>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</si>
  <si>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</si>
  <si>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</si>
  <si>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</si>
  <si>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</si>
  <si>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</si>
  <si>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</si>
  <si>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</si>
  <si>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</si>
  <si>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</si>
  <si>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</si>
  <si>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</si>
  <si>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</si>
  <si>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</si>
  <si>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</si>
  <si>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</si>
  <si>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</si>
  <si>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</si>
  <si>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</si>
  <si>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</si>
  <si>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</si>
  <si>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</si>
  <si>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</si>
  <si>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</si>
  <si>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</si>
  <si>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</si>
  <si>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</si>
  <si>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</si>
  <si>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</si>
  <si>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</si>
  <si>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</si>
  <si>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</si>
  <si>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</si>
  <si>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</si>
  <si>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</si>
  <si>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</si>
  <si>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</si>
  <si>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</si>
  <si>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</si>
  <si>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</si>
  <si>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</si>
  <si>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</si>
  <si>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</si>
  <si>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</si>
  <si>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</si>
  <si>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</si>
  <si>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</si>
  <si>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</si>
  <si>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</si>
  <si>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</si>
  <si>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</si>
  <si>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</si>
  <si>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</si>
  <si>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</si>
  <si>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</si>
  <si>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</si>
  <si>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</si>
  <si>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</si>
  <si>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</si>
  <si>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</si>
  <si>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</si>
  <si>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</si>
  <si>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</si>
  <si>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</si>
  <si>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</si>
  <si>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</si>
  <si>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</si>
  <si>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</si>
  <si>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</si>
  <si>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</si>
  <si>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</si>
  <si>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</si>
  <si>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</si>
  <si>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</si>
  <si>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</si>
  <si>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</si>
  <si>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</si>
  <si>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</si>
  <si>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</si>
  <si>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</si>
  <si>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</si>
  <si>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</si>
  <si>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</si>
  <si>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</si>
  <si>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</si>
  <si>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</si>
  <si>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</si>
  <si>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</si>
  <si>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</si>
  <si>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</si>
  <si>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</si>
  <si>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</si>
  <si>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</si>
  <si>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</si>
  <si>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</si>
  <si>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</si>
  <si>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</si>
  <si>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</si>
  <si>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</si>
  <si>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</si>
  <si>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</si>
  <si>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</si>
  <si>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</si>
  <si>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</si>
  <si>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</si>
  <si>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</si>
  <si>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</si>
  <si>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</si>
  <si>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</si>
  <si>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</si>
  <si>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</si>
  <si>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</si>
  <si>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</si>
  <si>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</si>
  <si>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</si>
  <si>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</si>
  <si>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</si>
  <si>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</si>
  <si>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</si>
  <si>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</si>
  <si>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</si>
  <si>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</si>
  <si>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</si>
  <si>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</si>
  <si>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</si>
  <si>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</si>
  <si>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</si>
  <si>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</si>
  <si>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</si>
  <si>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</si>
  <si>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</si>
  <si>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</si>
  <si>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</si>
  <si>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</si>
  <si>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</si>
  <si>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</si>
  <si>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</si>
  <si>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</si>
  <si>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</si>
  <si>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</si>
  <si>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</si>
  <si>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</si>
  <si>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</si>
  <si>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</si>
  <si>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</si>
  <si>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</si>
  <si>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</si>
  <si>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</si>
  <si>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</si>
  <si>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</si>
  <si>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</si>
  <si>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</si>
  <si>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</si>
  <si>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</si>
  <si>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</si>
  <si>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</si>
  <si>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</si>
  <si>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</si>
  <si>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</si>
  <si>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</si>
  <si>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</si>
  <si>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</si>
  <si>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</si>
  <si>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</si>
  <si>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</si>
  <si>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</si>
  <si>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</si>
  <si>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</si>
  <si>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</si>
  <si>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</si>
  <si>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</si>
  <si>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</si>
  <si>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</si>
  <si>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</si>
  <si>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</si>
  <si>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</si>
  <si>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</si>
  <si>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</si>
  <si>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</si>
  <si>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</si>
  <si>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</si>
  <si>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</si>
  <si>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</si>
  <si>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</si>
  <si>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</si>
  <si>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</si>
  <si>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</si>
  <si>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</si>
  <si>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</si>
  <si>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</si>
  <si>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</si>
  <si>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</si>
  <si>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</si>
  <si>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</si>
  <si>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</si>
  <si>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</si>
  <si>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</si>
  <si>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</si>
  <si>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</si>
  <si>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</si>
  <si>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</si>
  <si>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</si>
  <si>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</si>
  <si>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</si>
  <si>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</si>
  <si>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</si>
  <si>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</si>
  <si>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</si>
  <si>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</si>
  <si>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</si>
  <si>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</si>
  <si>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</si>
  <si>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</si>
  <si>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</si>
  <si>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</si>
  <si>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</si>
  <si>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</si>
  <si>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</si>
  <si>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</si>
  <si>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</si>
  <si>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</si>
  <si>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</si>
  <si>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</si>
  <si>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</si>
  <si>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</si>
  <si>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</si>
  <si>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</si>
  <si>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</si>
  <si>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</si>
  <si>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</si>
  <si>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</si>
  <si>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</si>
  <si>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</si>
  <si>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</si>
  <si>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</si>
  <si>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</si>
  <si>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</si>
  <si>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</si>
  <si>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</si>
  <si>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</si>
  <si>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</si>
  <si>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</si>
  <si>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</si>
  <si>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</si>
  <si>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</si>
  <si>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</si>
  <si>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</si>
  <si>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</si>
  <si>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</si>
  <si>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</si>
  <si>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</si>
  <si>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</si>
  <si>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</si>
  <si>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</si>
  <si>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</si>
  <si>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</si>
  <si>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</si>
  <si>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</si>
  <si>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</si>
  <si>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</si>
  <si>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</si>
  <si>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</si>
  <si>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</si>
  <si>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</si>
  <si>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</si>
  <si>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</si>
  <si>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</si>
  <si>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</si>
  <si>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</si>
  <si>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</si>
  <si>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</si>
  <si>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</si>
  <si>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</si>
  <si>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</si>
  <si>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</si>
  <si>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</si>
  <si>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</si>
  <si>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</si>
  <si>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</si>
  <si>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</si>
  <si>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</si>
  <si>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</si>
  <si>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</si>
  <si>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</si>
  <si>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</si>
  <si>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</si>
  <si>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</si>
  <si>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</si>
  <si>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</si>
  <si>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</si>
  <si>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</si>
  <si>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</si>
  <si>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</si>
  <si>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</si>
  <si>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</si>
  <si>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</si>
  <si>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</si>
  <si>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</si>
  <si>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</si>
  <si>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</si>
  <si>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</si>
  <si>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</si>
  <si>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</si>
  <si>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</si>
  <si>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</si>
  <si>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</si>
  <si>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</si>
  <si>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</si>
  <si>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</si>
  <si>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</si>
  <si>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</si>
  <si>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</si>
  <si>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</si>
  <si>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</si>
  <si>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</si>
  <si>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</si>
  <si>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</si>
  <si>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</si>
  <si>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</si>
  <si>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</si>
  <si>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</si>
  <si>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</si>
  <si>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</si>
  <si>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</si>
  <si>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</si>
  <si>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</si>
  <si>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</si>
  <si>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</si>
  <si>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</si>
  <si>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</si>
  <si>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</si>
  <si>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</si>
  <si>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</si>
  <si>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</si>
  <si>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</si>
  <si>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</si>
  <si>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</si>
  <si>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</si>
  <si>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</si>
  <si>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</si>
  <si>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</si>
  <si>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</si>
  <si>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</si>
  <si>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</si>
  <si>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</si>
  <si>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</si>
  <si>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</si>
  <si>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</si>
  <si>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</si>
  <si>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</si>
  <si>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</si>
  <si>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</si>
  <si>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</si>
  <si>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</si>
  <si>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</si>
  <si>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</si>
  <si>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</si>
  <si>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</si>
  <si>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</si>
  <si>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</si>
  <si>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</si>
  <si>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</si>
  <si>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</si>
  <si>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</si>
  <si>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</si>
  <si>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</si>
  <si>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</si>
  <si>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</si>
  <si>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</si>
  <si>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</si>
  <si>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</si>
  <si>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</si>
  <si>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</si>
  <si>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</si>
  <si>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</si>
  <si>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</si>
  <si>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</si>
  <si>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</si>
  <si>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</si>
  <si>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</si>
  <si>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</si>
  <si>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</si>
  <si>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</si>
  <si>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</si>
  <si>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</si>
  <si>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</si>
  <si>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</si>
  <si>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</si>
  <si>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</si>
  <si>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</si>
  <si>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</si>
  <si>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</si>
  <si>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</si>
  <si>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</si>
  <si>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</si>
  <si>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</si>
  <si>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</si>
  <si>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</si>
  <si>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</si>
  <si>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</si>
  <si>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</si>
  <si>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</si>
  <si>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</si>
  <si>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</si>
  <si>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</si>
  <si>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</si>
  <si>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</si>
  <si>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</si>
  <si>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</si>
  <si>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</si>
  <si>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</si>
  <si>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</si>
  <si>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</si>
  <si>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</si>
  <si>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</si>
  <si>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</si>
  <si>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</si>
  <si>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</si>
  <si>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</si>
  <si>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</si>
  <si>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</si>
  <si>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</si>
  <si>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</si>
  <si>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</si>
  <si>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</si>
  <si>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</si>
  <si>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</si>
  <si>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</si>
  <si>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</si>
  <si>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</si>
  <si>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</si>
  <si>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</si>
  <si>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</si>
  <si>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</si>
  <si>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</si>
  <si>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</si>
  <si>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</si>
  <si>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</si>
  <si>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</si>
  <si>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</si>
  <si>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</si>
  <si>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</si>
  <si>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</si>
  <si>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</si>
  <si>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</si>
  <si>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</si>
  <si>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</si>
  <si>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</si>
  <si>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</si>
  <si>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</si>
  <si>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</si>
  <si>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</si>
  <si>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</si>
  <si>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</si>
  <si>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</si>
  <si>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</si>
  <si>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</si>
  <si>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</si>
  <si>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</si>
  <si>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</si>
  <si>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</si>
  <si>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</si>
  <si>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</si>
  <si>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</si>
  <si>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</si>
  <si>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</si>
  <si>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</si>
  <si>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</si>
  <si>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</si>
  <si>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</si>
  <si>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</si>
  <si>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</si>
  <si>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</si>
  <si>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</si>
  <si>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</si>
  <si>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</si>
  <si>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</si>
  <si>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</si>
  <si>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</si>
  <si>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</si>
  <si>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</si>
  <si>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</si>
  <si>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</si>
  <si>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</si>
  <si>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</si>
  <si>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</si>
  <si>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</si>
  <si>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</si>
  <si>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</si>
  <si>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</si>
  <si>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</si>
  <si>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</si>
  <si>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</si>
  <si>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</si>
  <si>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</si>
  <si>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</si>
  <si>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</si>
  <si>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</si>
  <si>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</si>
  <si>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</si>
  <si>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</si>
  <si>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</si>
  <si>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</si>
  <si>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</si>
  <si>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</si>
  <si>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</si>
  <si>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</si>
  <si>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</si>
  <si>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</si>
  <si>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</si>
  <si>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</si>
  <si>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</si>
  <si>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</si>
  <si>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</si>
  <si>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</si>
  <si>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</si>
  <si>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</si>
  <si>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</si>
  <si>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</si>
  <si>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</si>
  <si>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</si>
  <si>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</si>
  <si>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</si>
  <si>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</si>
  <si>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</si>
  <si>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</si>
  <si>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</si>
  <si>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</si>
  <si>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</si>
  <si>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</si>
  <si>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</si>
  <si>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</si>
  <si>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</si>
  <si>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</si>
  <si>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</si>
  <si>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</si>
  <si>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</si>
  <si>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</si>
  <si>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</si>
  <si>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</si>
  <si>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</si>
  <si>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</si>
  <si>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</si>
  <si>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</si>
  <si>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</si>
  <si>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</si>
  <si>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</si>
  <si>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</si>
  <si>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</si>
  <si>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</si>
  <si>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</si>
  <si>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</si>
  <si>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</si>
  <si>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</si>
  <si>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</si>
  <si>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</si>
  <si>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</si>
  <si>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</si>
  <si>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</si>
  <si>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</si>
  <si>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</si>
  <si>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</si>
  <si>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</si>
  <si>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</si>
  <si>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</si>
  <si>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</si>
  <si>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</si>
  <si>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</si>
  <si>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</si>
  <si>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</si>
  <si>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</si>
  <si>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</si>
  <si>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</si>
  <si>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</si>
  <si>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</si>
  <si>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</si>
  <si>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</si>
  <si>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</si>
  <si>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</si>
  <si>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</si>
  <si>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</si>
  <si>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</si>
  <si>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</si>
  <si>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</si>
  <si>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</si>
  <si>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</si>
  <si>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</si>
  <si>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</si>
  <si>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</si>
  <si>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</si>
  <si>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</si>
  <si>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</si>
  <si>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</si>
  <si>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</si>
  <si>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</si>
  <si>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</si>
  <si>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</si>
  <si>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</si>
  <si>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</si>
  <si>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</si>
  <si>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</si>
  <si>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</si>
  <si>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</si>
  <si>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</si>
  <si>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</si>
  <si>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</si>
  <si>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</si>
  <si>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</si>
  <si>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</si>
  <si>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</si>
  <si>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</si>
  <si>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</si>
  <si>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</si>
  <si>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</si>
  <si>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</si>
  <si>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</si>
  <si>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</si>
  <si>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</si>
  <si>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</si>
  <si>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</si>
  <si>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</si>
  <si>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</si>
  <si>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</si>
  <si>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</si>
  <si>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</si>
  <si>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</si>
  <si>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</si>
  <si>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</si>
  <si>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</si>
  <si>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</si>
  <si>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</si>
  <si>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</si>
  <si>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</si>
  <si>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</si>
  <si>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</si>
  <si>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</si>
  <si>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</si>
  <si>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</si>
  <si>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</si>
  <si>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</si>
  <si>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</si>
  <si>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</si>
  <si>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</si>
  <si>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</si>
  <si>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</si>
  <si>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</si>
  <si>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</si>
  <si>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</si>
  <si>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</si>
  <si>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</si>
  <si>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</si>
  <si>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</si>
  <si>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</si>
  <si>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</si>
  <si>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</si>
  <si>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</si>
  <si>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</si>
  <si>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</si>
  <si>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</si>
  <si>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</si>
  <si>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</si>
  <si>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</si>
  <si>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</si>
  <si>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</si>
  <si>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</si>
  <si>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</si>
  <si>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</si>
  <si>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</si>
  <si>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</si>
  <si>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</si>
  <si>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</si>
  <si>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</si>
  <si>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</si>
  <si>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</si>
  <si>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</si>
  <si>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</si>
  <si>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</si>
  <si>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</si>
  <si>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</si>
  <si>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</si>
  <si>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</si>
  <si>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</si>
  <si>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</si>
  <si>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</si>
  <si>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</si>
  <si>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</si>
  <si>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</si>
  <si>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</si>
  <si>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</si>
  <si>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</si>
  <si>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</si>
  <si>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</si>
  <si>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</si>
  <si>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</si>
  <si>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</si>
  <si>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</si>
  <si>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</si>
  <si>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</si>
  <si>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</si>
  <si>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</si>
  <si>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</si>
  <si>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</si>
  <si>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</si>
  <si>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</si>
  <si>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</si>
  <si>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</si>
  <si>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</si>
  <si>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</si>
  <si>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</si>
  <si>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</si>
  <si>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</si>
  <si>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</si>
  <si>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</si>
  <si>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</si>
  <si>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</si>
  <si>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</si>
  <si>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</si>
  <si>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</si>
  <si>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</si>
  <si>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</si>
  <si>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</si>
  <si>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</si>
  <si>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</si>
  <si>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</si>
  <si>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</si>
  <si>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</si>
  <si>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</si>
  <si>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</si>
  <si>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</si>
  <si>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</si>
  <si>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</si>
  <si>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</si>
  <si>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</si>
  <si>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</si>
  <si>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</si>
  <si>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</si>
  <si>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</si>
  <si>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</si>
  <si>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</si>
  <si>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</si>
  <si>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</si>
  <si>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</si>
  <si>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</si>
  <si>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</si>
  <si>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</si>
  <si>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</si>
  <si>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</si>
  <si>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</si>
  <si>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</si>
  <si>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</si>
  <si>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</si>
  <si>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</si>
  <si>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</si>
  <si>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</si>
  <si>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</si>
  <si>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</si>
  <si>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</si>
  <si>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</si>
  <si>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</si>
  <si>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</si>
  <si>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</si>
  <si>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</si>
  <si>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</si>
  <si>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</si>
  <si>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</si>
  <si>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</si>
  <si>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</si>
  <si>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</si>
  <si>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</si>
  <si>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</si>
  <si>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</si>
  <si>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</si>
  <si>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</si>
  <si>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</si>
  <si>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</si>
  <si>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</si>
  <si>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</si>
  <si>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</si>
  <si>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</si>
  <si>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</si>
  <si>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</si>
  <si>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</si>
  <si>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</si>
  <si>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</si>
  <si>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</si>
  <si>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</si>
  <si>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</si>
  <si>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</si>
  <si>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</si>
  <si>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</si>
  <si>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</si>
  <si>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</si>
  <si>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</si>
  <si>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</si>
  <si>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</si>
  <si>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</si>
  <si>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</si>
  <si>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</si>
  <si>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</si>
  <si>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</si>
  <si>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</si>
  <si>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</si>
  <si>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</si>
  <si>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</si>
  <si>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</si>
  <si>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</si>
  <si>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</si>
  <si>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</si>
  <si>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</si>
  <si>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</si>
  <si>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</si>
  <si>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</si>
  <si>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</si>
  <si>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</si>
  <si>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</si>
  <si>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</si>
  <si>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</si>
  <si>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</si>
  <si>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</si>
  <si>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</si>
  <si>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</si>
  <si>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</si>
  <si>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</si>
  <si>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</si>
  <si>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</si>
  <si>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</si>
  <si>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</si>
  <si>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</si>
  <si>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</si>
  <si>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</si>
  <si>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</si>
  <si>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</si>
  <si>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</si>
  <si>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</si>
  <si>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</si>
  <si>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</si>
  <si>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</si>
  <si>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</si>
  <si>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</si>
  <si>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</si>
  <si>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</si>
  <si>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</si>
  <si>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</si>
  <si>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</si>
  <si>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</si>
  <si>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</si>
  <si>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</si>
  <si>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</si>
  <si>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</si>
  <si>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</si>
  <si>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</si>
  <si>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</si>
  <si>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</si>
  <si>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</si>
  <si>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</si>
  <si>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</si>
  <si>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</si>
  <si>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</si>
  <si>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</si>
  <si>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</si>
  <si>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</si>
  <si>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</si>
  <si>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</si>
  <si>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</si>
  <si>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</si>
  <si>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</si>
  <si>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</si>
  <si>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</si>
  <si>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</si>
  <si>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</si>
  <si>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</si>
  <si>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</si>
  <si>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</si>
  <si>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</si>
  <si>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</si>
  <si>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</si>
  <si>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</si>
  <si>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</si>
  <si>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</si>
  <si>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</si>
  <si>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</si>
  <si>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</si>
  <si>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</si>
  <si>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</si>
  <si>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</si>
  <si>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</si>
  <si>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</si>
  <si>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</si>
  <si>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</si>
  <si>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</si>
  <si>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</si>
  <si>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</si>
  <si>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</si>
  <si>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</si>
  <si>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</si>
  <si>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</si>
  <si>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</si>
  <si>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</si>
  <si>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</si>
  <si>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</si>
  <si>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</si>
  <si>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</si>
  <si>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</si>
  <si>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</si>
  <si>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</si>
  <si>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</si>
  <si>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</si>
  <si>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</si>
  <si>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</si>
  <si>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</si>
  <si>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</si>
  <si>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</si>
  <si>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</si>
  <si>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</si>
  <si>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</si>
  <si>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</si>
  <si>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</si>
  <si>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</si>
  <si>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</si>
  <si>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</si>
  <si>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</si>
  <si>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</si>
  <si>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</si>
  <si>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</si>
  <si>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</si>
  <si>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</si>
  <si>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</si>
  <si>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</si>
  <si>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</si>
  <si>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</si>
  <si>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</si>
  <si>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</si>
  <si>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</si>
  <si>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</si>
  <si>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</si>
  <si>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</si>
  <si>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</si>
  <si>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</si>
  <si>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</si>
  <si>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</si>
  <si>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</si>
  <si>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</si>
  <si>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</si>
  <si>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</si>
  <si>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</si>
  <si>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</si>
  <si>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</si>
  <si>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</si>
  <si>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</si>
  <si>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</si>
  <si>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</si>
  <si>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</si>
  <si>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</si>
  <si>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</si>
  <si>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</si>
  <si>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</si>
  <si>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</si>
  <si>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</si>
  <si>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</si>
  <si>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</si>
  <si>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</si>
  <si>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</si>
  <si>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</si>
  <si>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</si>
  <si>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</si>
  <si>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</si>
  <si>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</si>
  <si>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</si>
  <si>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</si>
  <si>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</si>
  <si>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</si>
  <si>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</si>
  <si>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</si>
  <si>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</si>
  <si>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</si>
  <si>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</si>
  <si>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</si>
  <si>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</si>
  <si>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</si>
  <si>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</si>
  <si>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</si>
  <si>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</si>
  <si>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</si>
  <si>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</si>
  <si>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</si>
  <si>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</si>
  <si>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</si>
  <si>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</si>
  <si>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</si>
  <si>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</si>
  <si>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</si>
  <si>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</si>
  <si>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</si>
  <si>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</si>
  <si>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</si>
  <si>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</si>
  <si>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</si>
  <si>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</si>
  <si>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</si>
  <si>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</si>
  <si>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</si>
  <si>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</si>
  <si>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</si>
  <si>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</si>
  <si>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</si>
  <si>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</si>
  <si>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</si>
  <si>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</si>
  <si>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</si>
  <si>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</si>
  <si>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</si>
  <si>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</si>
  <si>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</si>
  <si>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</si>
  <si>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</si>
  <si>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</si>
  <si>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</si>
  <si>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</si>
  <si>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</si>
  <si>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</si>
  <si>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</si>
  <si>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</si>
  <si>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</si>
  <si>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</si>
  <si>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</si>
  <si>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</si>
  <si>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</si>
  <si>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</si>
  <si>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</si>
  <si>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</si>
  <si>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</si>
  <si>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</si>
  <si>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</si>
  <si>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</si>
  <si>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</si>
  <si>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</si>
  <si>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</si>
  <si>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</si>
  <si>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</si>
  <si>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</si>
  <si>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</si>
  <si>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</si>
  <si>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</si>
  <si>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</si>
  <si>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</si>
  <si>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</si>
  <si>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</si>
  <si>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</si>
  <si>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</si>
  <si>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</si>
  <si>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</si>
  <si>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</si>
  <si>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</si>
  <si>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</si>
  <si>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</si>
  <si>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</si>
  <si>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</si>
  <si>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</si>
  <si>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</si>
  <si>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</si>
  <si>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</si>
  <si>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</si>
  <si>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</si>
  <si>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</si>
  <si>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</si>
  <si>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</si>
  <si>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</si>
  <si>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</si>
  <si>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</si>
  <si>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</si>
  <si>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</si>
  <si>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</si>
  <si>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</si>
  <si>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</si>
  <si>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</si>
  <si>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</si>
  <si>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</si>
  <si>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</si>
  <si>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</si>
  <si>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</si>
  <si>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</si>
  <si>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</si>
  <si>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</si>
  <si>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</si>
  <si>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</si>
  <si>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</si>
  <si>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</si>
  <si>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</si>
  <si>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</si>
  <si>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</si>
  <si>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</si>
  <si>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</si>
  <si>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</si>
  <si>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</si>
  <si>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</si>
  <si>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</si>
  <si>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</si>
  <si>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</si>
  <si>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</si>
  <si>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</si>
  <si>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</si>
  <si>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</si>
  <si>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</si>
  <si>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</si>
  <si>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</si>
  <si>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</si>
  <si>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</si>
  <si>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</si>
  <si>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</si>
  <si>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</si>
  <si>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</si>
  <si>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</si>
  <si>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</si>
  <si>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</si>
  <si>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</si>
  <si>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</si>
  <si>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</si>
  <si>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</si>
  <si>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</si>
  <si>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</si>
  <si>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</si>
  <si>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</si>
  <si>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</si>
  <si>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</si>
  <si>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</si>
  <si>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</si>
  <si>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</si>
  <si>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</si>
  <si>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</si>
  <si>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</si>
  <si>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</si>
  <si>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</si>
  <si>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</si>
  <si>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</si>
  <si>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</si>
  <si>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</si>
  <si>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</si>
  <si>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</si>
  <si>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</si>
  <si>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</si>
  <si>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</si>
  <si>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</si>
  <si>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</si>
  <si>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</si>
  <si>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</si>
  <si>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</si>
  <si>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</si>
  <si>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</si>
  <si>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</si>
  <si>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</si>
  <si>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</si>
  <si>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</si>
  <si>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</si>
  <si>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</si>
  <si>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</si>
  <si>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</si>
  <si>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</si>
  <si>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</si>
  <si>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</si>
  <si>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</si>
  <si>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</si>
  <si>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</si>
  <si>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</si>
  <si>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</si>
  <si>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</si>
  <si>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</si>
  <si>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</si>
  <si>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</si>
  <si>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</si>
  <si>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</si>
  <si>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</si>
  <si>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</si>
  <si>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</si>
  <si>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</si>
  <si>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</si>
  <si>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</si>
  <si>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</si>
  <si>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</si>
  <si>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</si>
  <si>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</si>
  <si>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</si>
  <si>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</si>
  <si>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</si>
  <si>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</si>
  <si>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</si>
  <si>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</si>
  <si>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</si>
  <si>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</si>
  <si>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</si>
  <si>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</si>
  <si>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</si>
  <si>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</si>
  <si>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</si>
  <si>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</si>
  <si>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</si>
  <si>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</si>
  <si>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</si>
  <si>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</si>
  <si>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</si>
  <si>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</si>
  <si>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</si>
  <si>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</si>
  <si>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</si>
  <si>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</si>
  <si>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</si>
  <si>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</si>
  <si>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</si>
  <si>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</si>
  <si>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</si>
  <si>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</si>
  <si>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</si>
  <si>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</si>
  <si>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</si>
  <si>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</si>
  <si>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</si>
  <si>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</si>
  <si>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</si>
  <si>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</si>
  <si>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</si>
  <si>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</si>
  <si>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</si>
  <si>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</si>
  <si>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</si>
  <si>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</si>
  <si>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</si>
  <si>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</si>
  <si>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</si>
  <si>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</si>
  <si>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</si>
  <si>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</si>
  <si>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</si>
  <si>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</si>
  <si>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</si>
  <si>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</si>
  <si>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</si>
  <si>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</si>
  <si>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</si>
  <si>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</si>
  <si>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</si>
  <si>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</si>
  <si>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</si>
  <si>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</si>
  <si>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</si>
  <si>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</si>
  <si>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</si>
  <si>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</si>
  <si>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</si>
  <si>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</si>
  <si>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</si>
  <si>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</si>
  <si>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</si>
  <si>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</si>
  <si>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</si>
  <si>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</si>
  <si>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</si>
  <si>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</si>
  <si>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</si>
  <si>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</si>
  <si>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</si>
  <si>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</si>
  <si>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</si>
  <si>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</si>
  <si>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</si>
  <si>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</si>
  <si>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</si>
  <si>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</si>
  <si>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</si>
  <si>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</si>
  <si>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</si>
  <si>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</si>
  <si>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</si>
  <si>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</si>
  <si>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</si>
  <si>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</si>
  <si>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</si>
  <si>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</si>
  <si>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</si>
  <si>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</si>
  <si>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</si>
  <si>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</si>
  <si>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</si>
  <si>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</si>
  <si>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</si>
  <si>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</si>
  <si>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</si>
  <si>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</si>
  <si>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</si>
  <si>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</si>
  <si>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</si>
  <si>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</si>
  <si>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</si>
  <si>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</si>
  <si>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</si>
  <si>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</si>
  <si>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</si>
  <si>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</si>
  <si>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</si>
  <si>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</si>
  <si>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</si>
  <si>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</si>
  <si>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</si>
  <si>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</si>
  <si>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</si>
  <si>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</si>
  <si>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</si>
  <si>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</si>
  <si>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</si>
  <si>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</si>
  <si>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</si>
  <si>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</si>
  <si>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</si>
  <si>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</si>
  <si>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</si>
  <si>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</si>
  <si>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</si>
  <si>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</si>
  <si>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</si>
  <si>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</si>
  <si>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</si>
  <si>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</si>
  <si>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</si>
  <si>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</si>
  <si>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</si>
  <si>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</si>
  <si>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</si>
  <si>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</si>
  <si>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</si>
  <si>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</si>
  <si>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</si>
  <si>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</si>
  <si>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</si>
  <si>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</si>
  <si>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</si>
  <si>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</si>
  <si>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</si>
  <si>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</si>
  <si>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</si>
  <si>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</si>
  <si>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</si>
  <si>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</si>
  <si>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</si>
  <si>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</si>
  <si>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</si>
  <si>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</si>
  <si>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</si>
  <si>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</si>
  <si>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</si>
  <si>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</si>
  <si>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</si>
  <si>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</si>
  <si>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</si>
  <si>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</si>
  <si>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</si>
  <si>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</si>
  <si>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</si>
  <si>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</si>
  <si>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</si>
  <si>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</si>
  <si>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</si>
  <si>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</si>
  <si>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</si>
  <si>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</si>
  <si>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</si>
  <si>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</si>
  <si>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</si>
  <si>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</si>
  <si>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</si>
  <si>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</si>
  <si>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</si>
  <si>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</si>
  <si>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</si>
  <si>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</si>
  <si>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</si>
  <si>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</si>
  <si>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</si>
  <si>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</si>
  <si>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</si>
  <si>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</si>
  <si>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</si>
  <si>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</si>
  <si>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</si>
  <si>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</si>
  <si>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</si>
  <si>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</si>
  <si>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</si>
  <si>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</si>
  <si>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</si>
  <si>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</si>
  <si>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</si>
  <si>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</si>
  <si>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</si>
  <si>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</si>
  <si>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</si>
  <si>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</si>
  <si>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</si>
  <si>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</si>
  <si>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</si>
  <si>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</si>
  <si>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</si>
  <si>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</si>
  <si>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</si>
  <si>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</si>
  <si>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</si>
  <si>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</si>
  <si>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</si>
  <si>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</si>
  <si>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</si>
  <si>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</si>
  <si>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</si>
  <si>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</si>
  <si>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</si>
  <si>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</si>
  <si>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</si>
  <si>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</si>
  <si>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</si>
  <si>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</si>
  <si>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</si>
  <si>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</si>
  <si>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</si>
  <si>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</si>
  <si>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</si>
  <si>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</si>
  <si>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</si>
  <si>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</si>
  <si>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</si>
  <si>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</si>
  <si>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</si>
  <si>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</si>
  <si>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</si>
  <si>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</si>
  <si>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</si>
  <si>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</si>
  <si>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</si>
  <si>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</si>
  <si>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</si>
  <si>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</si>
  <si>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</si>
  <si>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</si>
  <si>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</si>
  <si>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</si>
  <si>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</si>
  <si>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</si>
  <si>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</si>
  <si>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</si>
  <si>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</si>
  <si>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</si>
  <si>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</si>
  <si>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</si>
  <si>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</si>
  <si>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</si>
  <si>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</si>
  <si>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</si>
  <si>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</si>
  <si>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</si>
  <si>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</si>
  <si>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</si>
  <si>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</si>
  <si>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</si>
  <si>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</si>
  <si>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</si>
  <si>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</si>
  <si>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</si>
  <si>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</si>
  <si>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</si>
  <si>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</si>
  <si>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</si>
  <si>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</si>
  <si>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</si>
  <si>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</si>
  <si>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</si>
  <si>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</si>
  <si>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</si>
  <si>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</si>
  <si>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</si>
  <si>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</si>
  <si>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</si>
  <si>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</si>
  <si>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</si>
  <si>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</si>
  <si>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</si>
  <si>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</si>
  <si>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</si>
  <si>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</si>
  <si>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</si>
  <si>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</si>
  <si>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</si>
  <si>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</si>
  <si>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</si>
  <si>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</si>
  <si>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</si>
  <si>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</si>
  <si>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</si>
  <si>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</si>
  <si>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</si>
  <si>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</si>
  <si>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</si>
  <si>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</si>
  <si>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</si>
  <si>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</si>
  <si>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</si>
  <si>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</si>
  <si>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</si>
  <si>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</si>
  <si>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</si>
  <si>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</si>
  <si>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</si>
  <si>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</si>
  <si>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</si>
  <si>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</si>
  <si>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</si>
  <si>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</si>
  <si>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</si>
  <si>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</si>
  <si>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</si>
  <si>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</si>
  <si>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</si>
  <si>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</si>
  <si>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</si>
  <si>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</si>
  <si>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</si>
  <si>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</si>
  <si>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</si>
  <si>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</si>
  <si>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</si>
  <si>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</si>
  <si>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</si>
  <si>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</si>
  <si>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</si>
  <si>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</si>
  <si>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</si>
  <si>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</si>
  <si>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</si>
  <si>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</si>
  <si>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</si>
  <si>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</si>
  <si>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</si>
  <si>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</si>
  <si>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</si>
  <si>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</si>
  <si>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</si>
  <si>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</si>
  <si>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</si>
  <si>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</si>
  <si>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</si>
  <si>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</si>
  <si>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</si>
  <si>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</si>
  <si>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</si>
  <si>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</si>
  <si>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</si>
  <si>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</si>
  <si>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</si>
  <si>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</si>
  <si>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</si>
  <si>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</si>
  <si>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</si>
  <si>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</si>
  <si>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</si>
  <si>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</si>
  <si>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</si>
  <si>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</si>
  <si>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</si>
  <si>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</si>
  <si>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</si>
  <si>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</si>
  <si>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</si>
  <si>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</si>
  <si>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</si>
  <si>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</si>
  <si>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</si>
  <si>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</si>
  <si>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</si>
  <si>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</si>
  <si>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</si>
  <si>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</si>
  <si>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</si>
  <si>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</si>
  <si>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</si>
  <si>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</si>
  <si>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</si>
  <si>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</si>
  <si>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</si>
  <si>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</si>
  <si>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</si>
  <si>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</si>
  <si>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</si>
  <si>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</si>
  <si>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</si>
  <si>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</si>
  <si>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</si>
  <si>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</si>
  <si>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</si>
  <si>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</si>
  <si>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</si>
  <si>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</si>
  <si>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</si>
  <si>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</si>
  <si>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</si>
  <si>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</si>
  <si>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</si>
  <si>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</si>
  <si>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</si>
  <si>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</si>
  <si>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</si>
  <si>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</si>
  <si>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</si>
  <si>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</si>
  <si>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</si>
  <si>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</si>
  <si>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</si>
  <si>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</si>
  <si>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</si>
  <si>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</si>
  <si>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</si>
  <si>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</si>
  <si>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</si>
  <si>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</si>
  <si>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</si>
  <si>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</si>
  <si>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</si>
  <si>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</si>
  <si>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</si>
  <si>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</si>
  <si>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</si>
  <si>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</si>
  <si>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</si>
  <si>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</si>
  <si>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</si>
  <si>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</si>
  <si>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</si>
  <si>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</si>
  <si>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</si>
  <si>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</si>
  <si>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</si>
  <si>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</si>
  <si>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</si>
  <si>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</si>
  <si>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</si>
  <si>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</si>
  <si>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</si>
  <si>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</si>
  <si>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</si>
  <si>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</si>
  <si>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</si>
  <si>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</si>
  <si>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</si>
  <si>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</si>
  <si>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</si>
  <si>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</si>
  <si>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</si>
  <si>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</si>
  <si>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</si>
  <si>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</si>
  <si>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</si>
  <si>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</si>
  <si>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</si>
  <si>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</si>
  <si>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</si>
  <si>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</si>
  <si>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</si>
  <si>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</si>
  <si>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</si>
  <si>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</si>
  <si>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</si>
  <si>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</si>
  <si>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</si>
  <si>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</si>
  <si>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</si>
  <si>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</si>
  <si>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</si>
  <si>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</si>
  <si>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</si>
  <si>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</si>
  <si>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</si>
  <si>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</si>
  <si>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</si>
  <si>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</si>
  <si>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</si>
  <si>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</si>
  <si>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</si>
  <si>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</si>
  <si>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</si>
  <si>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</si>
  <si>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</si>
  <si>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</si>
  <si>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</si>
  <si>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</si>
  <si>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</si>
  <si>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</si>
  <si>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</si>
  <si>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</si>
  <si>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</si>
  <si>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</si>
  <si>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</si>
  <si>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</si>
  <si>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</si>
  <si>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</si>
  <si>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</si>
  <si>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</si>
  <si>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</si>
  <si>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</si>
  <si>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</si>
  <si>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</si>
  <si>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</si>
  <si>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</si>
  <si>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</si>
  <si>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</si>
  <si>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</si>
  <si>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</si>
  <si>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</si>
  <si>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</si>
  <si>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</si>
  <si>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</si>
  <si>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</si>
  <si>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</si>
  <si>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</si>
  <si>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</si>
  <si>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</si>
  <si>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</si>
  <si>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</si>
  <si>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</si>
  <si>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</si>
  <si>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</si>
  <si>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</si>
  <si>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</si>
  <si>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</si>
  <si>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</si>
  <si>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</si>
  <si>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</si>
  <si>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</si>
  <si>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</si>
  <si>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</si>
  <si>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</si>
  <si>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</si>
  <si>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</si>
  <si>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</si>
  <si>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</si>
  <si>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</si>
  <si>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</si>
  <si>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</si>
  <si>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</si>
  <si>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</si>
  <si>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</si>
  <si>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</si>
  <si>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</si>
  <si>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</si>
  <si>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</si>
  <si>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</si>
  <si>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</si>
  <si>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</si>
  <si>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</si>
  <si>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</si>
  <si>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</si>
  <si>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</si>
  <si>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</si>
  <si>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</si>
  <si>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</si>
  <si>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</si>
  <si>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</si>
  <si>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</si>
  <si>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</si>
  <si>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</si>
  <si>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</si>
  <si>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</si>
  <si>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</si>
  <si>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</si>
  <si>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</si>
  <si>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</si>
  <si>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</si>
  <si>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</si>
  <si>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</si>
  <si>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</si>
  <si>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</si>
  <si>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</si>
  <si>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</si>
  <si>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</si>
  <si>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</si>
  <si>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</si>
  <si>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</si>
  <si>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</si>
  <si>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</si>
  <si>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</si>
  <si>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</si>
  <si>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</si>
  <si>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</si>
  <si>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</si>
  <si>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</si>
  <si>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</si>
  <si>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</si>
  <si>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</si>
  <si>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</si>
  <si>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</si>
  <si>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</si>
  <si>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</si>
  <si>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</si>
  <si>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</si>
  <si>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</si>
  <si>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</si>
  <si>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</si>
  <si>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</si>
  <si>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</si>
  <si>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</si>
  <si>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</si>
  <si>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</si>
  <si>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</si>
  <si>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</si>
  <si>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</si>
  <si>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</si>
  <si>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</si>
  <si>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</si>
  <si>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</si>
  <si>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</si>
  <si>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</si>
  <si>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</si>
  <si>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</si>
  <si>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</si>
  <si>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</si>
  <si>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</si>
  <si>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</si>
  <si>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</si>
  <si>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</si>
  <si>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</si>
  <si>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</si>
  <si>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</si>
  <si>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</si>
  <si>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</si>
  <si>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</si>
  <si>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</si>
  <si>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</si>
  <si>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</si>
  <si>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</si>
  <si>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</si>
  <si>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</si>
  <si>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</si>
  <si>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</si>
  <si>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</si>
  <si>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</si>
  <si>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</si>
  <si>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</si>
  <si>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</si>
  <si>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</si>
  <si>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</si>
  <si>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</si>
  <si>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</si>
  <si>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</si>
  <si>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</si>
  <si>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</si>
  <si>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</si>
  <si>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</si>
  <si>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</si>
  <si>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</si>
  <si>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</si>
  <si>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</si>
  <si>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</si>
  <si>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</si>
  <si>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</si>
  <si>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</si>
  <si>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</si>
  <si>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</si>
  <si>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</si>
  <si>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</si>
  <si>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</si>
  <si>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</si>
  <si>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</si>
  <si>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</si>
  <si>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</si>
  <si>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</si>
  <si>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</si>
  <si>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</si>
  <si>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</si>
  <si>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</si>
  <si>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</si>
  <si>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</si>
  <si>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</si>
  <si>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</si>
  <si>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</si>
  <si>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</si>
  <si>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</si>
  <si>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</si>
  <si>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</si>
  <si>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</si>
  <si>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</si>
  <si>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</si>
  <si>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</si>
  <si>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</si>
  <si>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</si>
  <si>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</si>
  <si>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</si>
  <si>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</si>
  <si>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</si>
  <si>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</si>
  <si>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</si>
  <si>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</si>
  <si>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</si>
  <si>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</si>
  <si>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</si>
  <si>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</si>
  <si>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</si>
  <si>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</si>
  <si>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</si>
  <si>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</si>
  <si>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</si>
  <si>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</si>
  <si>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</si>
  <si>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</si>
  <si>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</si>
  <si>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</si>
  <si>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</si>
  <si>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</si>
  <si>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</si>
  <si>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</si>
  <si>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</si>
  <si>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</si>
  <si>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</si>
  <si>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</si>
  <si>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</si>
  <si>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</si>
  <si>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</si>
  <si>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</si>
  <si>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</si>
  <si>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</si>
  <si>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</si>
  <si>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</si>
  <si>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</si>
  <si>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</si>
  <si>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</si>
  <si>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</si>
  <si>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</si>
  <si>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</si>
  <si>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</si>
  <si>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</si>
  <si>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</si>
  <si>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</si>
  <si>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</si>
  <si>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</si>
  <si>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</si>
  <si>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</si>
  <si>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</si>
  <si>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</si>
  <si>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</si>
  <si>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</si>
  <si>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</si>
  <si>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</si>
  <si>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</si>
  <si>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</si>
  <si>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</si>
  <si>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</si>
  <si>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</si>
  <si>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</si>
  <si>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</si>
  <si>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</si>
  <si>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</si>
  <si>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</si>
  <si>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</si>
  <si>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</si>
  <si>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</si>
  <si>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</si>
  <si>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</si>
  <si>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</si>
  <si>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</si>
  <si>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</si>
  <si>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</si>
  <si>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</si>
  <si>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</si>
  <si>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</si>
  <si>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</si>
  <si>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</si>
  <si>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</si>
  <si>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</si>
  <si>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</si>
  <si>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</si>
  <si>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</si>
  <si>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</si>
  <si>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</si>
  <si>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</si>
  <si>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</si>
  <si>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</si>
  <si>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</si>
  <si>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</si>
  <si>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</si>
  <si>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</si>
  <si>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</si>
  <si>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</si>
  <si>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</si>
  <si>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</si>
  <si>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</si>
  <si>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</si>
  <si>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</si>
  <si>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</si>
  <si>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</si>
  <si>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</si>
  <si>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</si>
  <si>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</si>
  <si>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</si>
  <si>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</si>
  <si>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</si>
  <si>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</si>
  <si>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</si>
  <si>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</si>
  <si>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</si>
  <si>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</si>
  <si>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</si>
  <si>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</si>
  <si>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</si>
  <si>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</si>
  <si>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</si>
  <si>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</si>
  <si>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</si>
  <si>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</si>
  <si>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</si>
  <si>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</si>
  <si>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</si>
  <si>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</si>
  <si>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</si>
  <si>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</si>
  <si>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</si>
  <si>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</si>
  <si>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</si>
  <si>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</si>
  <si>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</si>
  <si>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</si>
  <si>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</si>
  <si>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</si>
  <si>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</si>
  <si>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</si>
  <si>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</si>
  <si>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</si>
  <si>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</si>
  <si>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</si>
  <si>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</si>
  <si>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</si>
  <si>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</si>
  <si>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</si>
  <si>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</si>
  <si>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</si>
  <si>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</si>
  <si>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</si>
  <si>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</si>
  <si>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</si>
  <si>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</si>
  <si>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</si>
  <si>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</si>
  <si>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</si>
  <si>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</si>
  <si>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</si>
  <si>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</si>
  <si>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</si>
  <si>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</si>
  <si>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</si>
  <si>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</si>
  <si>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</si>
  <si>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</si>
  <si>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</si>
  <si>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</si>
  <si>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</si>
  <si>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</si>
  <si>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</si>
  <si>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</si>
  <si>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</si>
  <si>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</si>
  <si>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</si>
  <si>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</si>
  <si>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</si>
  <si>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</si>
  <si>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</si>
  <si>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</si>
  <si>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</si>
  <si>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</si>
  <si>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</si>
  <si>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</si>
  <si>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</si>
  <si>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</si>
  <si>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</si>
  <si>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</si>
  <si>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</si>
  <si>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</si>
  <si>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</si>
  <si>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</si>
  <si>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</si>
  <si>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</si>
  <si>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</si>
  <si>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</si>
  <si>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</si>
  <si>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</si>
  <si>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</si>
  <si>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</si>
  <si>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</si>
  <si>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</si>
  <si>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</si>
  <si>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</si>
  <si>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</si>
  <si>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</si>
  <si>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</si>
  <si>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</si>
  <si>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</si>
  <si>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</si>
  <si>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</si>
  <si>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</si>
  <si>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</si>
  <si>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</si>
  <si>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</si>
  <si>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</si>
  <si>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</si>
  <si>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</si>
  <si>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</si>
  <si>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</si>
  <si>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</si>
  <si>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</si>
  <si>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</si>
  <si>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</si>
  <si>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</si>
  <si>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</si>
  <si>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</si>
  <si>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</si>
  <si>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</si>
  <si>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</si>
  <si>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</si>
  <si>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</si>
  <si>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</si>
  <si>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</si>
  <si>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</si>
  <si>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</si>
  <si>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</si>
  <si>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</si>
  <si>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</si>
  <si>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</si>
  <si>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</si>
  <si>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</si>
  <si>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</si>
  <si>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</si>
  <si>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</si>
  <si>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</si>
  <si>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</si>
  <si>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</si>
  <si>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</si>
  <si>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</si>
  <si>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</si>
  <si>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</si>
  <si>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</si>
  <si>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</si>
  <si>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</si>
  <si>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</si>
  <si>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</si>
  <si>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</si>
  <si>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</si>
  <si>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</si>
  <si>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</si>
  <si>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</si>
  <si>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</si>
  <si>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</si>
  <si>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</si>
  <si>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</si>
  <si>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</si>
  <si>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</si>
  <si>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</si>
  <si>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</si>
  <si>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</si>
  <si>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</si>
  <si>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</si>
  <si>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</si>
  <si>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</si>
  <si>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</si>
  <si>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</si>
  <si>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</si>
  <si>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</si>
  <si>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</si>
  <si>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</si>
  <si>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</si>
  <si>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</si>
  <si>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</si>
  <si>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</si>
  <si>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</si>
  <si>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</si>
  <si>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</si>
  <si>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</si>
  <si>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</si>
  <si>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</si>
  <si>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</si>
  <si>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</si>
  <si>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</si>
  <si>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</si>
  <si>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</si>
  <si>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</si>
  <si>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</si>
  <si>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</si>
  <si>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</si>
  <si>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</si>
  <si>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</si>
  <si>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</si>
  <si>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</si>
  <si>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</si>
  <si>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</si>
  <si>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</si>
  <si>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</si>
  <si>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</si>
  <si>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</si>
  <si>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</si>
  <si>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</si>
  <si>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</si>
  <si>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</si>
  <si>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</si>
  <si>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</si>
  <si>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</si>
  <si>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</si>
  <si>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</si>
  <si>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</si>
  <si>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</si>
  <si>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</si>
  <si>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</si>
  <si>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</si>
  <si>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</si>
  <si>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</si>
  <si>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</si>
  <si>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</si>
  <si>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</si>
  <si>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</si>
  <si>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</si>
  <si>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</si>
  <si>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</si>
  <si>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</si>
  <si>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</si>
  <si>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</si>
  <si>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</si>
  <si>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</si>
  <si>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</si>
  <si>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</si>
  <si>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</si>
  <si>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</si>
  <si>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</si>
  <si>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</si>
  <si>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</si>
  <si>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</si>
  <si>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</si>
  <si>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</si>
  <si>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</si>
  <si>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</si>
  <si>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</si>
  <si>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</si>
  <si>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</si>
  <si>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</si>
  <si>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</si>
  <si>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</si>
  <si>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</si>
  <si>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</si>
  <si>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</si>
  <si>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</si>
  <si>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</si>
  <si>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</si>
  <si>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</si>
  <si>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</si>
  <si>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</si>
  <si>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</si>
  <si>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</si>
  <si>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</si>
  <si>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</si>
  <si>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</si>
  <si>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</si>
  <si>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</si>
  <si>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</si>
  <si>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</si>
  <si>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</si>
  <si>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</si>
  <si>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</si>
  <si>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</si>
  <si>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</si>
  <si>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</si>
  <si>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</si>
  <si>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</si>
  <si>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</si>
  <si>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</si>
  <si>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</si>
  <si>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</si>
  <si>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</si>
  <si>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</si>
  <si>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</si>
  <si>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</si>
  <si>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</si>
  <si>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</si>
  <si>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</si>
  <si>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</si>
  <si>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</si>
  <si>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</si>
  <si>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</si>
  <si>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</si>
  <si>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</si>
  <si>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</si>
  <si>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</si>
  <si>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</si>
  <si>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</si>
  <si>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</si>
  <si>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</si>
  <si>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</si>
  <si>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</si>
  <si>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</si>
  <si>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</si>
  <si>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</si>
  <si>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</si>
  <si>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</si>
  <si>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</si>
  <si>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</si>
  <si>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</si>
  <si>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</si>
  <si>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</si>
  <si>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</si>
  <si>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</si>
  <si>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</si>
  <si>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</si>
  <si>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</si>
  <si>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</si>
  <si>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</si>
  <si>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</si>
  <si>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</si>
  <si>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</si>
  <si>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</si>
  <si>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</si>
  <si>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</si>
  <si>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</si>
  <si>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</si>
  <si>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</si>
  <si>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</si>
  <si>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</si>
  <si>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</si>
  <si>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</si>
  <si>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</si>
  <si>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</si>
  <si>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</si>
  <si>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</si>
  <si>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</si>
  <si>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</si>
  <si>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</si>
  <si>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</si>
  <si>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</si>
  <si>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</si>
  <si>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</si>
  <si>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</si>
  <si>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</si>
  <si>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</si>
  <si>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</si>
  <si>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</si>
  <si>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</si>
  <si>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</si>
  <si>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</si>
  <si>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</si>
  <si>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</si>
  <si>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</si>
  <si>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</si>
  <si>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</si>
  <si>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</si>
  <si>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</si>
  <si>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</si>
  <si>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</si>
  <si>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</si>
  <si>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</si>
  <si>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</si>
  <si>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</si>
  <si>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</si>
  <si>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</si>
  <si>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</si>
  <si>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</si>
  <si>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</si>
  <si>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</si>
  <si>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</si>
  <si>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</si>
  <si>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</si>
  <si>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</si>
  <si>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</si>
  <si>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</si>
  <si>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</si>
  <si>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</si>
  <si>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</si>
  <si>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</si>
  <si>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</si>
  <si>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</si>
  <si>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</si>
  <si>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</si>
  <si>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</si>
  <si>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</si>
  <si>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</si>
  <si>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</si>
  <si>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</si>
  <si>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</si>
  <si>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</si>
  <si>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</si>
  <si>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</si>
  <si>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</si>
  <si>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</si>
  <si>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</si>
  <si>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</si>
  <si>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</si>
  <si>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</si>
  <si>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</si>
  <si>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</si>
  <si>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</si>
  <si>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</si>
  <si>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</si>
  <si>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</si>
  <si>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</si>
  <si>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</si>
  <si>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</si>
  <si>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</si>
  <si>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</si>
  <si>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</si>
  <si>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</si>
  <si>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</si>
  <si>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</si>
  <si>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</si>
  <si>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</si>
  <si>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</si>
  <si>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</si>
  <si>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</si>
  <si>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</si>
  <si>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</si>
  <si>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</si>
  <si>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</si>
  <si>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</si>
  <si>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</si>
  <si>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</si>
  <si>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</si>
  <si>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</si>
  <si>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</si>
  <si>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</si>
  <si>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</si>
  <si>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</si>
  <si>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</si>
  <si>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</si>
  <si>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</si>
  <si>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</si>
  <si>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</si>
  <si>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</si>
  <si>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</si>
  <si>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</si>
  <si>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</si>
  <si>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</si>
  <si>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</si>
  <si>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</si>
  <si>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</si>
  <si>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</si>
  <si>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</si>
  <si>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</si>
  <si>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</si>
  <si>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</si>
  <si>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</si>
  <si>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</si>
  <si>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</si>
  <si>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</si>
  <si>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</si>
  <si>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</si>
  <si>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</si>
  <si>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</si>
  <si>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</si>
  <si>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</si>
  <si>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</si>
  <si>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</si>
  <si>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</si>
  <si>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</si>
  <si>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</si>
  <si>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</si>
  <si>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</si>
  <si>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</si>
  <si>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</si>
  <si>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</si>
  <si>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</si>
  <si>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</si>
  <si>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</si>
  <si>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</si>
  <si>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</si>
  <si>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</si>
  <si>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</si>
  <si>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</si>
  <si>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</si>
  <si>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</si>
  <si>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</si>
  <si>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</si>
  <si>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</si>
  <si>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</si>
  <si>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</si>
  <si>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</si>
  <si>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</si>
  <si>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</si>
  <si>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</si>
  <si>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</si>
  <si>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</si>
  <si>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</si>
  <si>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</si>
  <si>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</si>
  <si>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</si>
  <si>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</si>
  <si>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</si>
  <si>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</si>
  <si>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</si>
  <si>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</si>
  <si>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</si>
  <si>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</si>
  <si>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</si>
  <si>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</si>
  <si>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</si>
  <si>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</si>
  <si>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</si>
  <si>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</si>
  <si>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</si>
  <si>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</si>
  <si>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</si>
  <si>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</si>
  <si>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</si>
  <si>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</si>
  <si>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</si>
  <si>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</si>
  <si>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</si>
  <si>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</si>
  <si>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</si>
  <si>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</si>
  <si>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</si>
  <si>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</si>
  <si>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</si>
  <si>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</si>
  <si>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</si>
  <si>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</si>
  <si>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</si>
  <si>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</si>
  <si>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</si>
  <si>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</si>
  <si>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</si>
  <si>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</si>
  <si>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</si>
  <si>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</si>
  <si>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</si>
  <si>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</si>
  <si>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</si>
  <si>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</si>
  <si>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</si>
  <si>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</si>
  <si>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</si>
  <si>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</si>
  <si>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</si>
  <si>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</si>
  <si>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</si>
  <si>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</si>
  <si>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</si>
  <si>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</si>
  <si>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</si>
  <si>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</si>
  <si>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</si>
  <si>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</si>
  <si>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</si>
  <si>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</si>
  <si>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</si>
  <si>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</si>
  <si>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</si>
  <si>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</si>
  <si>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</si>
  <si>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</si>
  <si>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</si>
  <si>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</si>
  <si>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</si>
  <si>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</si>
  <si>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</si>
  <si>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</si>
  <si>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</si>
  <si>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</si>
  <si>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</si>
  <si>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</si>
  <si>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</si>
  <si>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</si>
  <si>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</si>
  <si>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</si>
  <si>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</si>
  <si>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</si>
  <si>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</si>
  <si>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</si>
  <si>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</si>
  <si>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</si>
  <si>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</si>
  <si>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</si>
  <si>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</si>
  <si>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</si>
  <si>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</si>
  <si>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</si>
  <si>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</si>
  <si>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</si>
  <si>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</si>
  <si>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</si>
  <si>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</si>
  <si>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</si>
  <si>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</si>
  <si>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</si>
  <si>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</si>
  <si>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</si>
  <si>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</si>
  <si>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</si>
  <si>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</si>
  <si>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</si>
  <si>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</si>
  <si>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</si>
  <si>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</si>
  <si>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</si>
  <si>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</si>
  <si>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</si>
  <si>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</si>
  <si>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</si>
  <si>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</si>
  <si>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</si>
  <si>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</si>
  <si>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</si>
  <si>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</si>
  <si>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</si>
  <si>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</si>
  <si>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</si>
  <si>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</si>
  <si>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</si>
  <si>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</si>
  <si>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</si>
  <si>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</si>
  <si>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</si>
  <si>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</si>
  <si>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</si>
  <si>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</si>
  <si>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</si>
  <si>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</si>
  <si>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</si>
  <si>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</si>
  <si>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</si>
  <si>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</si>
  <si>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</si>
  <si>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</si>
  <si>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</si>
  <si>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</si>
  <si>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</si>
  <si>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</si>
  <si>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</si>
  <si>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</si>
  <si>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</si>
  <si>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</si>
  <si>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</si>
  <si>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</si>
  <si>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</si>
  <si>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</si>
  <si>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</si>
  <si>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</si>
  <si>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</si>
  <si>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</si>
  <si>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</si>
  <si>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</si>
  <si>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</si>
  <si>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</si>
  <si>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</si>
  <si>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</si>
  <si>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</si>
  <si>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</si>
  <si>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</si>
  <si>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</si>
  <si>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</si>
  <si>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</si>
  <si>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</si>
  <si>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</si>
  <si>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</si>
  <si>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</si>
  <si>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</si>
  <si>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</si>
  <si>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</si>
  <si>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</si>
  <si>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</si>
  <si>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</si>
  <si>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</si>
  <si>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</si>
  <si>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</si>
  <si>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</si>
  <si>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</si>
  <si>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</si>
  <si>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</si>
  <si>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</si>
  <si>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</si>
  <si>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</si>
  <si>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</si>
  <si>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</si>
  <si>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</si>
  <si>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</si>
  <si>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</si>
  <si>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</si>
  <si>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</si>
  <si>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</si>
  <si>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</si>
  <si>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</si>
  <si>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</si>
  <si>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</si>
  <si>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</si>
  <si>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</si>
  <si>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</si>
  <si>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</si>
  <si>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</si>
  <si>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</si>
  <si>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</si>
  <si>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</si>
  <si>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</si>
  <si>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</si>
  <si>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</si>
  <si>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</si>
  <si>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</si>
  <si>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</si>
  <si>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</si>
  <si>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</si>
  <si>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</si>
  <si>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</si>
  <si>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</si>
  <si>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</si>
  <si>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</si>
  <si>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</si>
  <si>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</si>
  <si>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</si>
  <si>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</si>
  <si>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</si>
  <si>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</si>
  <si>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</si>
  <si>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</si>
  <si>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</si>
  <si>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</si>
  <si>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</si>
  <si>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</si>
  <si>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</si>
  <si>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</si>
  <si>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</si>
  <si>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</si>
  <si>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</si>
  <si>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</si>
  <si>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</si>
  <si>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</si>
  <si>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</si>
  <si>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</si>
  <si>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</si>
  <si>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</si>
  <si>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</si>
  <si>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</si>
  <si>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</si>
  <si>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</si>
  <si>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</si>
  <si>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</si>
  <si>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</si>
  <si>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</si>
  <si>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</si>
  <si>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</si>
  <si>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</si>
  <si>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</si>
  <si>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</si>
  <si>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</si>
  <si>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</si>
  <si>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</si>
  <si>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</si>
  <si>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</si>
  <si>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</si>
  <si>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</si>
  <si>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</si>
  <si>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</si>
  <si>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</si>
  <si>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</si>
  <si>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</si>
  <si>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</si>
  <si>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</si>
  <si>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</si>
  <si>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</si>
  <si>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</si>
  <si>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</si>
  <si>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</si>
  <si>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</si>
  <si>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</si>
  <si>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</si>
  <si>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</si>
  <si>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</si>
  <si>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</si>
  <si>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</si>
  <si>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</si>
  <si>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</si>
  <si>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</si>
  <si>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</si>
  <si>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</si>
  <si>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</si>
  <si>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</si>
  <si>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</si>
  <si>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</si>
  <si>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</si>
  <si>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</si>
  <si>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</si>
  <si>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</si>
  <si>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</si>
  <si>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</si>
  <si>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</si>
  <si>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</si>
  <si>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</si>
  <si>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</si>
  <si>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</si>
  <si>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</si>
  <si>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</si>
  <si>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</si>
  <si>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</si>
  <si>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</si>
  <si>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</si>
  <si>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</si>
  <si>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</si>
  <si>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</si>
  <si>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</si>
  <si>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</si>
  <si>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</si>
  <si>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</si>
  <si>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</si>
  <si>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</si>
  <si>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</si>
  <si>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</si>
  <si>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</si>
  <si>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</si>
  <si>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</si>
  <si>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</si>
  <si>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</si>
  <si>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</si>
  <si>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</si>
  <si>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</si>
  <si>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</si>
  <si>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</si>
  <si>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</si>
  <si>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</si>
  <si>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</si>
  <si>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</si>
  <si>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</si>
  <si>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</si>
  <si>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</si>
  <si>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</si>
  <si>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</si>
  <si>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</si>
  <si>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</si>
  <si>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</si>
  <si>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</si>
  <si>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</si>
  <si>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</si>
  <si>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</si>
  <si>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</si>
  <si>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</si>
  <si>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</si>
  <si>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</si>
  <si>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</si>
  <si>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</si>
  <si>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</si>
  <si>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</si>
  <si>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</si>
  <si>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</si>
  <si>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</si>
  <si>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</si>
  <si>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</si>
  <si>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</si>
  <si>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</si>
  <si>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</si>
  <si>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</si>
  <si>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</si>
  <si>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</si>
  <si>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</si>
  <si>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</si>
  <si>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</si>
  <si>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</si>
  <si>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</si>
  <si>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</si>
  <si>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</si>
  <si>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</si>
  <si>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</si>
  <si>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</si>
  <si>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</si>
  <si>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</si>
  <si>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</si>
  <si>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</si>
  <si>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</si>
  <si>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</si>
  <si>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</si>
  <si>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</si>
  <si>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</si>
  <si>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</si>
  <si>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</si>
  <si>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</si>
  <si>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</si>
  <si>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</si>
  <si>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</si>
  <si>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</si>
  <si>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</si>
  <si>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</si>
  <si>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</si>
  <si>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</si>
  <si>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</si>
  <si>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</si>
  <si>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</si>
  <si>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</si>
  <si>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</si>
  <si>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</si>
  <si>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</si>
  <si>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</si>
  <si>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</si>
  <si>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</si>
  <si>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</si>
  <si>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</si>
  <si>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</si>
  <si>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</si>
  <si>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</si>
  <si>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</si>
  <si>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</si>
  <si>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</si>
  <si>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</si>
  <si>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</si>
  <si>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</si>
  <si>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</si>
  <si>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</si>
  <si>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</si>
  <si>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</si>
  <si>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</si>
  <si>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</si>
  <si>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</si>
  <si>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</si>
  <si>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</si>
  <si>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</si>
  <si>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</si>
  <si>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</si>
  <si>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</si>
  <si>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</si>
  <si>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</si>
  <si>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</si>
  <si>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</si>
  <si>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</si>
  <si>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</si>
  <si>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</si>
  <si>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</si>
  <si>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</si>
  <si>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</si>
  <si>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</si>
  <si>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</si>
  <si>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</si>
  <si>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</si>
  <si>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</si>
  <si>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</si>
  <si>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</si>
  <si>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</si>
  <si>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</si>
  <si>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</si>
  <si>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</si>
  <si>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</si>
  <si>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</si>
  <si>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</si>
  <si>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</si>
  <si>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</si>
  <si>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</si>
  <si>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</si>
  <si>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</si>
  <si>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</si>
  <si>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</si>
  <si>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</si>
  <si>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</si>
  <si>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</si>
  <si>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</si>
  <si>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</si>
  <si>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</si>
  <si>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</si>
  <si>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</si>
  <si>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</si>
  <si>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</si>
  <si>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</si>
  <si>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</si>
  <si>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</si>
  <si>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</si>
  <si>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</si>
  <si>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</si>
  <si>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</si>
  <si>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</si>
  <si>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</si>
  <si>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</si>
  <si>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</si>
  <si>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</si>
  <si>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</si>
  <si>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</si>
  <si>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</si>
  <si>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</si>
  <si>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</si>
  <si>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</si>
  <si>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</si>
  <si>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</si>
  <si>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</si>
  <si>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</si>
  <si>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</si>
  <si>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</si>
  <si>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</si>
  <si>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</si>
  <si>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</si>
  <si>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</si>
  <si>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</si>
  <si>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</si>
  <si>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</si>
  <si>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</si>
  <si>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</si>
  <si>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</si>
  <si>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</si>
  <si>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</si>
  <si>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</si>
  <si>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</si>
  <si>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</si>
  <si>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</si>
  <si>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</si>
  <si>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</si>
  <si>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</si>
  <si>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</si>
  <si>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</si>
  <si>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</si>
  <si>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</si>
  <si>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</si>
  <si>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</si>
  <si>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</si>
  <si>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</si>
  <si>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</si>
  <si>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</si>
  <si>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</si>
  <si>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</si>
  <si>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</si>
  <si>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</si>
  <si>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</si>
  <si>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</si>
  <si>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</si>
  <si>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</si>
  <si>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</si>
  <si>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</si>
  <si>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</si>
  <si>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</si>
  <si>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</si>
  <si>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</si>
  <si>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</si>
  <si>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</si>
  <si>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</si>
  <si>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</si>
  <si>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</si>
  <si>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</si>
  <si>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</si>
  <si>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</si>
  <si>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</si>
  <si>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</si>
  <si>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</si>
  <si>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</si>
  <si>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</si>
  <si>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</si>
  <si>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</si>
  <si>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</si>
  <si>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</si>
  <si>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</si>
  <si>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</si>
  <si>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</si>
  <si>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</si>
  <si>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</si>
  <si>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</si>
  <si>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</si>
  <si>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</si>
  <si>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</si>
  <si>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</si>
  <si>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</si>
  <si>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</si>
  <si>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</si>
  <si>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</si>
  <si>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</si>
  <si>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</si>
  <si>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</si>
  <si>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</si>
  <si>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</si>
  <si>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</si>
  <si>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</si>
  <si>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</si>
  <si>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</si>
  <si>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</si>
  <si>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</si>
  <si>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</si>
  <si>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</si>
  <si>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</si>
  <si>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</si>
  <si>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</si>
  <si>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</si>
  <si>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</si>
  <si>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</si>
  <si>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</si>
  <si>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</si>
  <si>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</si>
  <si>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</si>
  <si>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</si>
  <si>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</si>
  <si>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</si>
  <si>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</si>
  <si>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</si>
  <si>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</si>
  <si>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</si>
  <si>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</si>
  <si>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</si>
  <si>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</si>
  <si>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</si>
  <si>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</si>
  <si>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</si>
  <si>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</si>
  <si>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</si>
  <si>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</si>
  <si>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</si>
  <si>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</si>
  <si>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</si>
  <si>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</si>
  <si>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</si>
  <si>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</si>
  <si>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</si>
  <si>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</si>
  <si>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</si>
  <si>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</si>
  <si>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</si>
  <si>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</si>
  <si>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</si>
  <si>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</si>
  <si>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</si>
  <si>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</si>
  <si>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</si>
  <si>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</si>
  <si>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</si>
  <si>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</si>
  <si>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</si>
  <si>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</si>
  <si>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</si>
  <si>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</si>
  <si>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</si>
  <si>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</si>
  <si>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</si>
  <si>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</si>
  <si>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</si>
  <si>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</si>
  <si>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</si>
  <si>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</si>
  <si>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</si>
  <si>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</si>
  <si>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</si>
  <si>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</si>
  <si>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</si>
  <si>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</si>
  <si>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</si>
  <si>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</si>
  <si>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</si>
  <si>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</si>
  <si>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</si>
  <si>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</si>
  <si>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</si>
  <si>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</si>
  <si>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</si>
  <si>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</si>
  <si>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</si>
  <si>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</si>
  <si>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</si>
  <si>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</si>
  <si>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</si>
  <si>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</si>
  <si>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</si>
  <si>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</si>
  <si>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</si>
  <si>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</si>
  <si>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</si>
  <si>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</si>
  <si>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</si>
  <si>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</si>
  <si>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</si>
  <si>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</si>
  <si>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</si>
  <si>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</si>
  <si>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</si>
  <si>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</si>
  <si>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</si>
  <si>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</si>
  <si>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</si>
  <si>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</si>
  <si>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</si>
  <si>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</si>
  <si>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</si>
  <si>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</si>
  <si>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</si>
  <si>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</si>
  <si>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</si>
  <si>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</si>
  <si>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</si>
  <si>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</si>
  <si>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</si>
  <si>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</si>
  <si>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</si>
  <si>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</si>
  <si>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</si>
  <si>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</si>
  <si>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</si>
  <si>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</si>
  <si>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</si>
  <si>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</si>
  <si>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</si>
  <si>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</si>
  <si>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</si>
  <si>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</si>
  <si>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</si>
  <si>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</si>
  <si>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</si>
  <si>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</si>
  <si>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</si>
  <si>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</si>
  <si>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</si>
  <si>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</si>
  <si>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</si>
  <si>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</si>
  <si>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</si>
  <si>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</si>
  <si>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</si>
  <si>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</si>
  <si>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</si>
  <si>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</si>
  <si>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</si>
  <si>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</si>
  <si>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</si>
  <si>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</si>
  <si>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</si>
  <si>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</si>
  <si>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</si>
  <si>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</si>
  <si>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</si>
  <si>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</si>
  <si>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</si>
  <si>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</si>
  <si>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</si>
  <si>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</si>
  <si>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</si>
  <si>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</si>
  <si>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</si>
  <si>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</si>
  <si>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</si>
  <si>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</si>
  <si>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</si>
  <si>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</si>
  <si>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</si>
  <si>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</si>
  <si>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</si>
  <si>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</si>
  <si>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</si>
  <si>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</si>
  <si>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</si>
  <si>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</si>
  <si>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</si>
  <si>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</si>
  <si>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</si>
  <si>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</si>
  <si>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</si>
  <si>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</si>
  <si>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</si>
  <si>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</si>
  <si>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</si>
  <si>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</si>
  <si>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</si>
  <si>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</si>
  <si>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</si>
  <si>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</si>
  <si>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</si>
  <si>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</si>
  <si>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</si>
  <si>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</si>
  <si>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</si>
  <si>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</si>
  <si>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</si>
  <si>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</si>
  <si>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</si>
  <si>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</si>
  <si>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</si>
  <si>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</si>
  <si>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</si>
  <si>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</si>
  <si>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</si>
  <si>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</si>
  <si>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</si>
  <si>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</si>
  <si>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</si>
  <si>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</si>
  <si>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</si>
  <si>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</si>
  <si>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</si>
  <si>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</si>
  <si>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</si>
  <si>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</si>
  <si>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</si>
  <si>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</si>
  <si>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</si>
  <si>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</si>
  <si>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</si>
  <si>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</si>
  <si>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</si>
  <si>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</si>
  <si>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</si>
  <si>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</si>
  <si>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</si>
  <si>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</si>
  <si>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</si>
  <si>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</si>
  <si>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</si>
  <si>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</si>
  <si>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</si>
  <si>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</si>
  <si>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</si>
  <si>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</si>
  <si>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</si>
  <si>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</si>
  <si>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</si>
  <si>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</si>
  <si>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</si>
  <si>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</si>
  <si>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</si>
  <si>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</si>
  <si>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</si>
  <si>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</si>
  <si>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</si>
  <si>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</si>
  <si>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</si>
  <si>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</si>
  <si>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</si>
  <si>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</si>
  <si>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</si>
  <si>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</si>
  <si>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</si>
  <si>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</si>
  <si>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</si>
  <si>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</si>
  <si>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</si>
  <si>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</si>
  <si>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</si>
  <si>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</si>
  <si>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</si>
  <si>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</si>
  <si>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</si>
  <si>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</si>
  <si>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</si>
  <si>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</si>
  <si>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</si>
  <si>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</si>
  <si>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</si>
  <si>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</si>
  <si>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</si>
  <si>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</si>
  <si>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</si>
  <si>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</si>
  <si>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</si>
  <si>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</si>
  <si>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</si>
  <si>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</si>
  <si>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</si>
  <si>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</si>
  <si>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</si>
  <si>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</si>
  <si>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</si>
  <si>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</si>
  <si>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</si>
  <si>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</si>
  <si>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</si>
  <si>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</si>
  <si>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</si>
  <si>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</si>
  <si>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</si>
  <si>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</si>
  <si>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</si>
  <si>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</si>
  <si>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</si>
  <si>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</si>
  <si>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</si>
  <si>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</si>
  <si>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</si>
  <si>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</si>
  <si>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</si>
  <si>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</si>
  <si>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</si>
  <si>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</si>
  <si>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</si>
  <si>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</si>
  <si>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</si>
  <si>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</si>
  <si>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</si>
  <si>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</si>
  <si>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</si>
  <si>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</si>
  <si>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</si>
  <si>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</si>
  <si>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</si>
  <si>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</si>
  <si>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</si>
  <si>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</si>
  <si>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</si>
  <si>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</si>
  <si>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</si>
  <si>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</si>
  <si>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</si>
  <si>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</si>
  <si>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</si>
  <si>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</si>
  <si>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</si>
  <si>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</si>
  <si>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</si>
  <si>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</si>
  <si>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</si>
  <si>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</si>
  <si>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</si>
  <si>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</si>
  <si>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</si>
  <si>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</si>
  <si>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</si>
  <si>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</si>
  <si>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</si>
  <si>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</si>
  <si>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</si>
  <si>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</si>
  <si>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</si>
  <si>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</si>
  <si>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</si>
  <si>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</si>
  <si>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</si>
  <si>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</si>
  <si>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</si>
  <si>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</si>
  <si>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</si>
  <si>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</si>
  <si>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</si>
  <si>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</si>
  <si>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</si>
  <si>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</si>
  <si>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</si>
  <si>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</si>
  <si>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</si>
  <si>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</si>
  <si>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</si>
  <si>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</si>
  <si>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</si>
  <si>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</si>
  <si>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</si>
  <si>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</si>
  <si>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</si>
  <si>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</si>
  <si>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</si>
  <si>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</si>
  <si>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</si>
  <si>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</si>
  <si>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</si>
  <si>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</si>
  <si>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</si>
  <si>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</si>
  <si>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</si>
  <si>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</si>
  <si>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</si>
  <si>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</si>
  <si>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</si>
  <si>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</si>
  <si>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</si>
  <si>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</si>
  <si>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</si>
  <si>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</si>
  <si>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</si>
  <si>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</si>
  <si>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</si>
  <si>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</si>
  <si>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</si>
  <si>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</si>
  <si>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</si>
  <si>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</si>
  <si>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</si>
  <si>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</si>
  <si>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</si>
  <si>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</si>
  <si>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</si>
  <si>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</si>
  <si>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</si>
  <si>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</si>
  <si>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</si>
  <si>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</si>
  <si>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</si>
  <si>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</si>
  <si>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</si>
  <si>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</si>
  <si>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</si>
  <si>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</si>
  <si>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</si>
  <si>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</si>
  <si>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</si>
  <si>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</si>
  <si>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</si>
  <si>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</si>
  <si>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</si>
  <si>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</si>
  <si>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</si>
  <si>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</si>
  <si>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</si>
  <si>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</si>
  <si>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</si>
  <si>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</si>
  <si>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</si>
  <si>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</si>
  <si>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</si>
  <si>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</si>
  <si>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</si>
  <si>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</si>
  <si>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</si>
  <si>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</si>
  <si>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</si>
  <si>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</si>
  <si>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</si>
  <si>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</si>
  <si>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</si>
  <si>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</si>
  <si>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</si>
  <si>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</si>
  <si>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</si>
  <si>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</si>
  <si>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</si>
  <si>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</si>
  <si>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</si>
  <si>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</si>
  <si>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</si>
  <si>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</si>
  <si>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</si>
  <si>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</si>
  <si>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</si>
  <si>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</si>
  <si>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</si>
  <si>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</si>
  <si>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</si>
  <si>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</si>
  <si>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</si>
  <si>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</si>
  <si>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</si>
  <si>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</si>
  <si>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</si>
  <si>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</si>
  <si>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</si>
  <si>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</si>
  <si>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</si>
  <si>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</si>
  <si>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</si>
  <si>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</si>
  <si>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</si>
  <si>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</si>
  <si>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</si>
  <si>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</si>
  <si>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</si>
  <si>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</si>
  <si>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</si>
  <si>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</si>
  <si>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</si>
  <si>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</si>
  <si>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</si>
  <si>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</si>
  <si>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</si>
  <si>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</si>
  <si>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</si>
  <si>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</si>
  <si>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</si>
  <si>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</si>
  <si>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</si>
  <si>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</si>
  <si>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</si>
  <si>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</si>
  <si>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</si>
  <si>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</si>
  <si>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</si>
  <si>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</si>
  <si>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</si>
  <si>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</si>
  <si>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</si>
  <si>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</si>
  <si>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</si>
  <si>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</si>
  <si>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</si>
  <si>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</si>
  <si>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</si>
  <si>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</si>
  <si>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</si>
  <si>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</si>
  <si>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</si>
  <si>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</si>
  <si>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</si>
  <si>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</si>
  <si>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</si>
  <si>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</si>
  <si>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</si>
  <si>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</si>
  <si>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</si>
  <si>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</si>
  <si>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</si>
  <si>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</si>
  <si>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</si>
  <si>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</si>
  <si>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</si>
  <si>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</si>
  <si>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</si>
  <si>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</si>
  <si>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</si>
  <si>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</si>
  <si>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</si>
  <si>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</si>
  <si>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</si>
  <si>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</si>
  <si>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</si>
  <si>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</si>
  <si>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</si>
  <si>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</si>
  <si>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</si>
  <si>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</si>
  <si>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</si>
  <si>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</si>
  <si>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</si>
  <si>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</si>
  <si>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</si>
  <si>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</si>
  <si>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</si>
  <si>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</si>
  <si>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</si>
  <si>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</si>
  <si>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</si>
  <si>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</si>
  <si>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</si>
  <si>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</si>
  <si>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</si>
  <si>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</si>
  <si>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</si>
  <si>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</si>
  <si>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</si>
  <si>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</si>
  <si>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</si>
  <si>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</si>
  <si>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</si>
  <si>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</si>
  <si>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</si>
  <si>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</si>
  <si>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</si>
  <si>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</si>
  <si>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</si>
  <si>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</si>
  <si>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</si>
  <si>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</si>
  <si>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</si>
  <si>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</si>
  <si>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</si>
  <si>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</si>
  <si>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</si>
  <si>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</si>
  <si>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</si>
  <si>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</si>
  <si>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</si>
  <si>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</si>
  <si>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</si>
  <si>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</si>
  <si>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</si>
  <si>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</si>
  <si>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</si>
  <si>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</si>
  <si>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</si>
  <si>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</si>
  <si>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</si>
  <si>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</si>
  <si>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</si>
  <si>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</si>
  <si>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</si>
  <si>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</si>
  <si>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</si>
  <si>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</si>
  <si>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</si>
  <si>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</si>
  <si>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</si>
  <si>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</si>
  <si>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</si>
  <si>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</si>
  <si>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</si>
  <si>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</si>
  <si>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</si>
  <si>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</si>
  <si>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</si>
  <si>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</si>
  <si>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</si>
  <si>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</si>
  <si>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</si>
  <si>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</si>
  <si>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</si>
  <si>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</si>
  <si>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</si>
  <si>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</si>
  <si>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</si>
  <si>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</si>
  <si>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</si>
  <si>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</si>
  <si>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</si>
  <si>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</si>
  <si>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</si>
  <si>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</si>
  <si>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</si>
  <si>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</si>
  <si>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</si>
  <si>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</si>
  <si>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</si>
  <si>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</si>
  <si>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</si>
  <si>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</si>
  <si>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</si>
  <si>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</si>
  <si>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</si>
  <si>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</si>
  <si>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</si>
  <si>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</si>
  <si>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</si>
  <si>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</si>
  <si>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</si>
  <si>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</si>
  <si>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</si>
  <si>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</si>
  <si>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</si>
  <si>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</si>
  <si>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</si>
  <si>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</si>
  <si>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</si>
  <si>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</si>
  <si>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</si>
  <si>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</si>
  <si>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</si>
  <si>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</si>
  <si>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</si>
  <si>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</si>
  <si>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</si>
  <si>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</si>
  <si>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</si>
  <si>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</si>
  <si>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</si>
  <si>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</si>
  <si>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</si>
  <si>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</si>
  <si>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</si>
  <si>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</si>
  <si>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</si>
  <si>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</si>
  <si>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</si>
  <si>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</si>
  <si>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</si>
  <si>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</si>
  <si>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</si>
  <si>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</si>
  <si>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</si>
  <si>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</si>
  <si>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</si>
  <si>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</si>
  <si>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</si>
  <si>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</si>
  <si>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</si>
  <si>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</si>
  <si>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</si>
  <si>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</si>
  <si>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</si>
  <si>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</si>
  <si>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</si>
  <si>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</si>
  <si>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</si>
  <si>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</si>
  <si>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</si>
  <si>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</si>
  <si>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</si>
  <si>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</si>
  <si>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</si>
  <si>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</si>
  <si>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</si>
  <si>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</si>
  <si>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</si>
  <si>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</si>
  <si>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</si>
  <si>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</si>
  <si>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</si>
  <si>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</si>
  <si>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</si>
  <si>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</si>
  <si>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</si>
  <si>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</si>
  <si>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</si>
  <si>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</si>
  <si>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</si>
  <si>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</si>
  <si>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</si>
  <si>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</si>
  <si>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</si>
  <si>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</si>
  <si>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</si>
  <si>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</si>
  <si>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</si>
  <si>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</si>
  <si>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</si>
  <si>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</si>
  <si>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</si>
  <si>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</si>
  <si>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</si>
  <si>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</si>
  <si>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</si>
  <si>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</si>
  <si>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</si>
  <si>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</si>
  <si>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</si>
  <si>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</si>
  <si>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</si>
  <si>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</si>
  <si>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</si>
  <si>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</si>
  <si>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</si>
  <si>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</si>
  <si>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</si>
  <si>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</si>
  <si>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</si>
  <si>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</si>
  <si>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</si>
  <si>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</si>
  <si>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</si>
  <si>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</si>
  <si>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</si>
  <si>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</si>
  <si>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</si>
  <si>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</si>
  <si>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</si>
  <si>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</si>
  <si>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</si>
  <si>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</si>
  <si>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</si>
  <si>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</si>
  <si>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</si>
  <si>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</si>
  <si>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</si>
  <si>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</si>
  <si>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</si>
  <si>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</si>
  <si>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</si>
  <si>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</si>
  <si>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</si>
  <si>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</si>
  <si>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</si>
  <si>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</si>
  <si>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</si>
  <si>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</si>
  <si>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</si>
  <si>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</si>
  <si>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</si>
  <si>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</si>
  <si>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</si>
  <si>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</si>
  <si>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</si>
  <si>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</si>
  <si>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</si>
  <si>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</si>
  <si>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</si>
  <si>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</si>
  <si>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</si>
  <si>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</si>
  <si>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</si>
  <si>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</si>
  <si>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</si>
  <si>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</si>
  <si>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</si>
  <si>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</si>
  <si>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</si>
  <si>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</si>
  <si>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</si>
  <si>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</si>
  <si>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</si>
  <si>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</si>
  <si>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</si>
  <si>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</si>
  <si>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</si>
  <si>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</si>
  <si>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</si>
  <si>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</si>
  <si>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</si>
  <si>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</si>
  <si>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</si>
  <si>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</si>
  <si>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</si>
  <si>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</si>
  <si>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</si>
  <si>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</si>
  <si>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</si>
  <si>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</si>
  <si>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</si>
  <si>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</si>
  <si>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</si>
  <si>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</si>
  <si>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</si>
  <si>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</si>
  <si>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</si>
  <si>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</si>
  <si>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</si>
  <si>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</si>
  <si>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</si>
  <si>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</si>
  <si>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</si>
  <si>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</si>
  <si>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</si>
  <si>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</si>
  <si>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</si>
  <si>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</si>
  <si>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</si>
  <si>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</si>
  <si>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</si>
  <si>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</si>
  <si>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</si>
  <si>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</si>
  <si>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</si>
  <si>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</si>
  <si>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</si>
  <si>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</si>
  <si>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</si>
  <si>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</si>
  <si>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</si>
  <si>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</si>
  <si>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</si>
  <si>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</si>
  <si>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</si>
  <si>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</si>
  <si>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</si>
  <si>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</si>
  <si>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</si>
  <si>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</si>
  <si>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</si>
  <si>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</si>
  <si>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</si>
  <si>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</si>
  <si>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</si>
  <si>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</si>
  <si>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</si>
  <si>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</si>
  <si>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</si>
  <si>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</si>
  <si>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</si>
  <si>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</si>
  <si>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</si>
  <si>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</si>
  <si>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</si>
  <si>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</si>
  <si>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</si>
  <si>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</si>
  <si>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</si>
  <si>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</si>
  <si>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</si>
  <si>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</si>
  <si>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</si>
  <si>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</si>
  <si>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</si>
  <si>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</si>
  <si>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</si>
  <si>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</si>
  <si>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</si>
  <si>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</si>
  <si>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</si>
  <si>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</si>
  <si>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</si>
  <si>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</si>
  <si>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</si>
  <si>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</si>
  <si>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</si>
  <si>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</si>
  <si>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</si>
  <si>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</si>
  <si>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</si>
  <si>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</si>
  <si>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</si>
  <si>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</si>
  <si>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</si>
  <si>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</si>
  <si>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</si>
  <si>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</si>
  <si>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</si>
  <si>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</si>
  <si>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</si>
  <si>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</si>
  <si>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</si>
  <si>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</si>
  <si>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</si>
  <si>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</si>
  <si>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</si>
  <si>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</si>
  <si>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</si>
  <si>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</si>
  <si>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</si>
  <si>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</si>
  <si>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</si>
  <si>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</si>
  <si>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</si>
  <si>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</si>
  <si>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</si>
  <si>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</si>
  <si>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</si>
  <si>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</si>
  <si>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</si>
  <si>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</si>
  <si>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</si>
  <si>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</si>
  <si>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</si>
  <si>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</si>
  <si>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</si>
  <si>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</si>
  <si>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</si>
  <si>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</si>
  <si>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</si>
  <si>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</si>
  <si>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</si>
  <si>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</si>
  <si>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</si>
  <si>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</si>
  <si>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</si>
  <si>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</si>
  <si>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</si>
  <si>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</si>
  <si>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</si>
  <si>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</si>
  <si>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</si>
  <si>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</si>
  <si>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</si>
  <si>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</si>
  <si>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</si>
  <si>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</si>
  <si>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</si>
  <si>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</si>
  <si>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</si>
  <si>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</si>
  <si>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</si>
  <si>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</si>
  <si>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</si>
  <si>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</si>
  <si>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</si>
  <si>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</si>
  <si>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</si>
  <si>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</si>
  <si>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</si>
  <si>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</si>
  <si>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</si>
  <si>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</si>
  <si>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</si>
  <si>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</si>
  <si>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</si>
  <si>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</si>
  <si>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</si>
  <si>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</si>
  <si>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</si>
  <si>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</si>
  <si>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</si>
  <si>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</si>
  <si>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</si>
  <si>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</si>
  <si>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</si>
  <si>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</si>
  <si>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</si>
  <si>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</si>
  <si>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</si>
  <si>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</si>
  <si>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</si>
  <si>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</si>
  <si>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</si>
  <si>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</si>
  <si>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</si>
  <si>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</si>
  <si>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</si>
  <si>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</si>
  <si>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</si>
  <si>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</si>
  <si>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</si>
  <si>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</si>
  <si>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</si>
  <si>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</si>
  <si>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</si>
  <si>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</si>
  <si>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</si>
  <si>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</si>
  <si>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</si>
  <si>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</si>
  <si>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</si>
  <si>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</si>
  <si>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</si>
  <si>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</si>
  <si>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</si>
  <si>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</si>
  <si>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</si>
  <si>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</si>
  <si>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</si>
  <si>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</si>
  <si>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</si>
  <si>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</si>
  <si>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</si>
  <si>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</si>
  <si>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</si>
  <si>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</si>
  <si>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</si>
  <si>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</si>
  <si>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</si>
  <si>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</si>
  <si>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</si>
  <si>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</si>
  <si>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</si>
  <si>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</si>
  <si>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</si>
  <si>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</si>
  <si>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</si>
  <si>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</si>
  <si>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</si>
  <si>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</si>
  <si>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</si>
  <si>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</si>
  <si>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</si>
  <si>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</si>
  <si>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</si>
  <si>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</si>
  <si>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</si>
  <si>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</si>
  <si>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</si>
  <si>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</si>
  <si>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</si>
  <si>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</si>
  <si>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</si>
  <si>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</si>
  <si>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</si>
  <si>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</si>
  <si>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</si>
  <si>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</si>
  <si>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</si>
  <si>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</si>
  <si>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</si>
  <si>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</si>
  <si>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</si>
  <si>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</si>
  <si>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</si>
  <si>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</si>
  <si>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</si>
  <si>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</si>
  <si>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</si>
  <si>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</si>
  <si>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</si>
  <si>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</si>
  <si>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</si>
  <si>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</si>
  <si>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</si>
  <si>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</si>
  <si>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</si>
  <si>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</si>
  <si>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</si>
  <si>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</si>
  <si>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</si>
  <si>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</si>
  <si>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</si>
  <si>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</si>
  <si>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</si>
  <si>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</si>
  <si>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</si>
  <si>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</si>
  <si>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</si>
  <si>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</si>
  <si>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</si>
  <si>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</si>
  <si>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</si>
  <si>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</si>
  <si>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</si>
  <si>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</si>
  <si>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</si>
  <si>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</si>
  <si>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</si>
  <si>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</si>
  <si>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</si>
  <si>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</si>
  <si>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</si>
  <si>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</si>
  <si>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</si>
  <si>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</si>
  <si>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</si>
  <si>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</si>
  <si>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</si>
  <si>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</si>
  <si>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</si>
  <si>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</si>
  <si>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</si>
  <si>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</si>
  <si>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</si>
  <si>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</si>
  <si>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</si>
  <si>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</si>
  <si>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</si>
  <si>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</si>
  <si>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</si>
  <si>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</si>
  <si>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</si>
  <si>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</si>
  <si>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</si>
  <si>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</si>
  <si>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</si>
  <si>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</si>
  <si>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</si>
  <si>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</si>
  <si>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</si>
  <si>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</si>
  <si>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</si>
  <si>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</si>
  <si>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</si>
  <si>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</si>
  <si>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</si>
  <si>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</si>
  <si>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</si>
  <si>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</si>
  <si>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</si>
  <si>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</si>
  <si>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</si>
  <si>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</si>
  <si>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</si>
  <si>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</si>
  <si>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</si>
  <si>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</si>
  <si>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</si>
  <si>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</si>
  <si>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</si>
  <si>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</si>
  <si>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</si>
  <si>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</si>
  <si>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</si>
  <si>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</si>
  <si>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</si>
  <si>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</si>
  <si>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</si>
  <si>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</si>
  <si>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</si>
  <si>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</si>
  <si>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</si>
  <si>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</si>
  <si>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</si>
  <si>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</si>
  <si>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</si>
  <si>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</si>
  <si>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</si>
  <si>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</si>
  <si>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</si>
  <si>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</si>
  <si>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</si>
  <si>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</si>
  <si>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</si>
  <si>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</si>
  <si>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</si>
  <si>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</si>
  <si>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</si>
  <si>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</si>
  <si>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</si>
  <si>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</si>
  <si>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</si>
  <si>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</si>
  <si>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</si>
  <si>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</si>
  <si>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</si>
  <si>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</si>
  <si>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</si>
  <si>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</si>
  <si>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</si>
  <si>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</si>
  <si>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</si>
  <si>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</si>
  <si>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</si>
  <si>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</si>
  <si>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</si>
  <si>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</si>
  <si>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</si>
  <si>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</si>
  <si>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</si>
  <si>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</si>
  <si>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</si>
  <si>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</si>
  <si>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</si>
  <si>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</si>
  <si>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</si>
  <si>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</si>
  <si>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</si>
  <si>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</si>
  <si>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</si>
  <si>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</si>
  <si>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</si>
  <si>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</si>
  <si>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</si>
  <si>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</si>
  <si>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</si>
  <si>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</si>
  <si>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</si>
  <si>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</si>
  <si>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</si>
  <si>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</si>
  <si>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</si>
  <si>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</si>
  <si>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</si>
  <si>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</si>
  <si>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</si>
  <si>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</si>
  <si>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</si>
  <si>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</si>
  <si>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</si>
  <si>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</si>
  <si>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</si>
  <si>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</si>
  <si>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</si>
  <si>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</si>
  <si>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</si>
  <si>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</si>
  <si>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</si>
  <si>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</si>
  <si>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</si>
  <si>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</si>
  <si>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</si>
  <si>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</si>
  <si>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</si>
  <si>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</si>
  <si>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</si>
  <si>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</si>
  <si>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</si>
  <si>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</si>
  <si>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</si>
  <si>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</si>
  <si>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</si>
  <si>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</si>
  <si>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</si>
  <si>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</si>
  <si>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</si>
  <si>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</si>
  <si>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</si>
  <si>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</si>
  <si>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</si>
  <si>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</si>
  <si>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</si>
  <si>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</si>
  <si>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</si>
  <si>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</si>
  <si>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</si>
  <si>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</si>
  <si>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</si>
  <si>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</si>
  <si>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</si>
  <si>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</si>
  <si>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</si>
  <si>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</si>
  <si>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</si>
  <si>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</si>
  <si>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</si>
  <si>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</si>
  <si>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</si>
  <si>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</si>
  <si>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</si>
  <si>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</si>
  <si>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</si>
  <si>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</si>
  <si>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</si>
  <si>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</si>
  <si>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</si>
  <si>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</si>
  <si>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</si>
  <si>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</si>
  <si>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</si>
  <si>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</si>
  <si>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</si>
  <si>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</si>
  <si>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</si>
  <si>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</si>
  <si>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</si>
  <si>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</si>
  <si>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</si>
  <si>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</si>
  <si>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</si>
  <si>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</si>
  <si>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</si>
  <si>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</si>
  <si>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</si>
  <si>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</si>
  <si>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</si>
  <si>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</si>
  <si>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</si>
  <si>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</si>
  <si>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</si>
  <si>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</si>
  <si>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</si>
  <si>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</si>
  <si>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</si>
  <si>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</si>
  <si>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</si>
  <si>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</si>
  <si>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</si>
  <si>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</si>
  <si>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</si>
  <si>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</si>
  <si>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</si>
  <si>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</si>
  <si>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</si>
  <si>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</si>
  <si>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</si>
  <si>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</si>
  <si>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</si>
  <si>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</si>
  <si>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</si>
  <si>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</si>
  <si>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</si>
  <si>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</si>
  <si>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</si>
  <si>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</si>
  <si>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</si>
  <si>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</si>
  <si>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</si>
  <si>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</si>
  <si>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</si>
  <si>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</si>
  <si>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</si>
  <si>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</si>
  <si>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</si>
  <si>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</si>
  <si>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</si>
  <si>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</si>
  <si>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</si>
  <si>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</si>
  <si>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</si>
  <si>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</si>
  <si>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</si>
  <si>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</si>
  <si>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</si>
  <si>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</si>
  <si>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</si>
  <si>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</si>
  <si>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</si>
  <si>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</si>
  <si>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</si>
  <si>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</si>
  <si>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</si>
  <si>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</si>
  <si>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</si>
  <si>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</si>
  <si>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</si>
  <si>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</si>
  <si>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</si>
  <si>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</si>
  <si>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</si>
  <si>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</si>
  <si>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</si>
  <si>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</si>
  <si>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</si>
  <si>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</si>
  <si>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</si>
  <si>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</si>
  <si>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</si>
  <si>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</si>
  <si>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</si>
  <si>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</si>
  <si>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</si>
  <si>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</si>
  <si>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</si>
  <si>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</si>
  <si>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</si>
  <si>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</si>
  <si>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</si>
  <si>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</si>
  <si>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</si>
  <si>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</si>
  <si>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</si>
  <si>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</si>
  <si>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</si>
  <si>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</si>
  <si>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</si>
  <si>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</si>
  <si>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</si>
  <si>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</si>
  <si>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</si>
  <si>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</si>
  <si>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</si>
  <si>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</si>
  <si>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</si>
  <si>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</si>
  <si>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</si>
  <si>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</si>
  <si>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</si>
  <si>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</si>
  <si>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</si>
  <si>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</si>
  <si>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</si>
  <si>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</si>
  <si>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</si>
  <si>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</si>
  <si>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</si>
  <si>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</si>
  <si>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</si>
  <si>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</si>
  <si>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</si>
  <si>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</si>
  <si>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</si>
  <si>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</si>
  <si>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</si>
  <si>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</si>
  <si>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</si>
  <si>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</si>
  <si>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</si>
  <si>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</si>
  <si>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</si>
  <si>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</si>
  <si>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</si>
  <si>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</si>
  <si>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</si>
  <si>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</si>
  <si>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</si>
  <si>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</si>
  <si>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</si>
  <si>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</si>
  <si>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</si>
  <si>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</si>
  <si>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</si>
  <si>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</si>
  <si>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</si>
  <si>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</si>
  <si>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</si>
  <si>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</si>
  <si>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</si>
  <si>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</si>
  <si>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</si>
  <si>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</si>
  <si>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</si>
  <si>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</si>
  <si>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</si>
  <si>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</si>
  <si>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</si>
  <si>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</si>
  <si>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</si>
  <si>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</si>
  <si>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</si>
  <si>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</si>
  <si>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</si>
  <si>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</si>
  <si>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</si>
  <si>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</si>
  <si>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</si>
  <si>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</si>
  <si>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</si>
  <si>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</si>
  <si>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</si>
  <si>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</si>
  <si>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</si>
  <si>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</si>
  <si>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</si>
  <si>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</si>
  <si>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</si>
  <si>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</si>
  <si>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</si>
  <si>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</si>
  <si>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</si>
  <si>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</si>
  <si>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</si>
  <si>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</si>
  <si>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</si>
  <si>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</si>
  <si>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</si>
  <si>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</si>
  <si>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</si>
  <si>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</si>
  <si>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</si>
  <si>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</si>
  <si>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</si>
  <si>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</si>
  <si>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</si>
  <si>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</si>
  <si>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</si>
  <si>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</si>
  <si>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</si>
  <si>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</si>
  <si>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</si>
  <si>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</si>
  <si>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</si>
  <si>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</si>
  <si>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</si>
  <si>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</si>
  <si>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</si>
  <si>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</si>
  <si>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</si>
  <si>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</si>
  <si>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</si>
  <si>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</si>
  <si>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</si>
  <si>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</si>
  <si>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</si>
  <si>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</si>
  <si>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</si>
  <si>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</si>
  <si>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</si>
  <si>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</si>
  <si>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</si>
  <si>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</si>
  <si>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</si>
  <si>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</si>
  <si>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</si>
  <si>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</si>
  <si>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</si>
  <si>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</si>
  <si>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</si>
  <si>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</si>
  <si>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</si>
  <si>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</si>
  <si>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</si>
  <si>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</si>
  <si>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</si>
  <si>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</si>
  <si>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</si>
  <si>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</si>
  <si>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</si>
  <si>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</si>
  <si>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</si>
  <si>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</si>
  <si>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</si>
  <si>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</si>
  <si>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</si>
  <si>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</si>
  <si>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</si>
  <si>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</si>
  <si>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</si>
  <si>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</si>
  <si>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</si>
  <si>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</si>
  <si>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</si>
  <si>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</si>
  <si>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</si>
  <si>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</si>
  <si>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</si>
  <si>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</si>
  <si>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</si>
  <si>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</si>
  <si>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</si>
  <si>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</si>
  <si>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</si>
  <si>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</si>
  <si>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</si>
  <si>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</si>
  <si>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</si>
  <si>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</si>
  <si>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</si>
  <si>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</si>
  <si>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</si>
  <si>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</si>
  <si>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</si>
  <si>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</si>
  <si>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</si>
  <si>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</si>
  <si>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</si>
  <si>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</si>
  <si>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</si>
  <si>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</si>
  <si>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</si>
  <si>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</si>
  <si>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</si>
  <si>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</si>
  <si>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</si>
  <si>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</si>
  <si>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</si>
  <si>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</si>
  <si>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</si>
  <si>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</si>
  <si>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</si>
  <si>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</si>
  <si>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</si>
  <si>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</si>
  <si>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</si>
  <si>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</si>
  <si>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</si>
  <si>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</si>
  <si>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</si>
  <si>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</si>
  <si>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</si>
  <si>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</si>
  <si>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</si>
  <si>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</si>
  <si>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</si>
  <si>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</si>
  <si>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</si>
  <si>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</si>
  <si>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</si>
  <si>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</si>
  <si>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</si>
  <si>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</si>
  <si>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</si>
  <si>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</si>
  <si>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</si>
  <si>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</si>
  <si>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</si>
  <si>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</si>
  <si>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</si>
  <si>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</si>
  <si>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</si>
  <si>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</si>
  <si>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</si>
  <si>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</si>
  <si>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</si>
  <si>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</si>
  <si>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</si>
  <si>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</si>
  <si>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</si>
  <si>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</si>
  <si>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</si>
  <si>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</si>
  <si>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</si>
  <si>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</si>
  <si>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</si>
  <si>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</si>
  <si>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</si>
  <si>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</si>
  <si>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</si>
  <si>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</si>
  <si>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</si>
  <si>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</si>
  <si>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</si>
  <si>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</si>
  <si>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</si>
  <si>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</si>
  <si>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</si>
  <si>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</si>
  <si>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</si>
  <si>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</si>
  <si>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</si>
  <si>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</si>
  <si>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</si>
  <si>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</si>
  <si>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</si>
  <si>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</si>
  <si>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</si>
  <si>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</si>
  <si>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</si>
  <si>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</si>
  <si>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</si>
  <si>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</si>
  <si>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</si>
  <si>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</si>
  <si>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</si>
  <si>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</si>
  <si>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</si>
  <si>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</si>
  <si>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</si>
  <si>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</si>
  <si>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</si>
  <si>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</si>
  <si>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</si>
  <si>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</si>
  <si>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</si>
  <si>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</si>
  <si>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</si>
  <si>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</si>
  <si>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</si>
  <si>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</si>
  <si>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</si>
  <si>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</si>
  <si>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</si>
  <si>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</si>
  <si>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</si>
  <si>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</si>
  <si>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</si>
  <si>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</si>
  <si>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</si>
  <si>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</si>
  <si>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</si>
  <si>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</si>
  <si>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</si>
  <si>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</si>
  <si>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</si>
  <si>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</si>
  <si>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</si>
  <si>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</si>
  <si>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</si>
  <si>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</si>
  <si>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</si>
  <si>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</si>
  <si>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</si>
  <si>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</si>
  <si>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</si>
  <si>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</si>
  <si>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</si>
  <si>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</si>
  <si>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</si>
  <si>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</si>
  <si>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</si>
  <si>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</si>
  <si>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</si>
  <si>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</si>
  <si>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</si>
  <si>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</si>
  <si>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</si>
  <si>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</si>
  <si>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</si>
  <si>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</si>
  <si>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</si>
  <si>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</si>
  <si>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</si>
  <si>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</si>
  <si>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</si>
  <si>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</si>
  <si>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</si>
  <si>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</si>
  <si>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</si>
  <si>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</si>
  <si>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</si>
  <si>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</si>
  <si>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</si>
  <si>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</si>
  <si>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</si>
  <si>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</si>
  <si>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</si>
  <si>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</si>
  <si>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</si>
  <si>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</si>
  <si>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</si>
  <si>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</si>
  <si>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</si>
  <si>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</si>
  <si>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</si>
  <si>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</si>
  <si>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</si>
  <si>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</si>
  <si>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</si>
  <si>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</si>
  <si>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</si>
  <si>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</si>
  <si>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</si>
  <si>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</si>
  <si>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</si>
  <si>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</si>
  <si>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</si>
  <si>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</si>
  <si>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</si>
  <si>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</si>
  <si>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</si>
  <si>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</si>
  <si>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</si>
  <si>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</si>
  <si>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</si>
  <si>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</si>
  <si>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</si>
  <si>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</si>
  <si>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</si>
  <si>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</si>
  <si>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</si>
  <si>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</si>
  <si>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</si>
  <si>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</si>
  <si>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</si>
  <si>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</si>
  <si>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</si>
  <si>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</si>
  <si>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</si>
  <si>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</si>
  <si>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</si>
  <si>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</si>
  <si>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</si>
  <si>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</si>
  <si>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</si>
  <si>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</si>
  <si>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</si>
  <si>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</si>
  <si>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</si>
  <si>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</si>
  <si>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</si>
  <si>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</si>
  <si>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</si>
  <si>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</si>
  <si>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</si>
  <si>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</si>
  <si>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</si>
  <si>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</si>
  <si>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</si>
  <si>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</si>
  <si>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</si>
  <si>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</si>
  <si>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</si>
  <si>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</si>
  <si>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</si>
  <si>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</si>
  <si>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</si>
  <si>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</si>
  <si>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</si>
  <si>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</si>
  <si>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</si>
  <si>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</si>
  <si>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</si>
  <si>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</si>
  <si>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</si>
  <si>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</si>
  <si>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</si>
  <si>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</si>
  <si>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</si>
  <si>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</si>
  <si>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</si>
  <si>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</si>
  <si>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</si>
  <si>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</si>
  <si>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</si>
  <si>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</si>
  <si>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</si>
  <si>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</si>
  <si>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</si>
  <si>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</si>
  <si>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</si>
  <si>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</si>
  <si>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</si>
  <si>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</si>
  <si>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</si>
  <si>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</si>
  <si>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</si>
  <si>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</si>
  <si>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</si>
  <si>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</si>
  <si>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</si>
  <si>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</si>
  <si>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</si>
  <si>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</si>
  <si>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</si>
  <si>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</si>
  <si>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</si>
  <si>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</si>
  <si>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</si>
  <si>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</si>
  <si>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</si>
  <si>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</si>
  <si>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</si>
  <si>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</si>
  <si>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</si>
  <si>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</si>
  <si>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</si>
  <si>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</si>
  <si>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</si>
  <si>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</si>
  <si>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</si>
  <si>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</si>
  <si>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</si>
  <si>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</si>
  <si>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</si>
  <si>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</si>
  <si>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</si>
  <si>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</si>
  <si>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</si>
  <si>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</si>
  <si>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</si>
  <si>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</si>
  <si>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</si>
  <si>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</si>
  <si>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</si>
  <si>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</si>
  <si>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</si>
  <si>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</si>
  <si>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</si>
  <si>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</si>
  <si>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</si>
  <si>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</si>
  <si>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</si>
  <si>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</si>
  <si>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</si>
  <si>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</si>
  <si>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</si>
  <si>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</si>
  <si>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</si>
  <si>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</si>
  <si>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</si>
  <si>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</si>
  <si>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</si>
  <si>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</si>
  <si>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</si>
  <si>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</si>
  <si>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</si>
  <si>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</si>
  <si>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</si>
  <si>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</si>
  <si>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</si>
  <si>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</si>
  <si>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</si>
  <si>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</si>
  <si>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</si>
  <si>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</si>
  <si>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</si>
  <si>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</si>
  <si>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</si>
  <si>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</si>
  <si>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</si>
  <si>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</si>
  <si>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</si>
  <si>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</si>
  <si>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</si>
  <si>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</si>
  <si>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</si>
  <si>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</si>
  <si>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</si>
  <si>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</si>
  <si>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</si>
  <si>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</si>
  <si>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</si>
  <si>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</si>
  <si>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</si>
  <si>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</si>
  <si>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</si>
  <si>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</si>
  <si>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</si>
  <si>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</si>
  <si>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</si>
  <si>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</si>
  <si>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</si>
  <si>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</si>
  <si>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</si>
  <si>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</si>
  <si>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</si>
  <si>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</si>
  <si>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</si>
  <si>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</si>
  <si>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</si>
  <si>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</si>
  <si>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</si>
  <si>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</si>
  <si>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</si>
  <si>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</si>
  <si>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</si>
  <si>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</si>
  <si>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</si>
  <si>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</si>
  <si>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</si>
  <si>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</si>
  <si>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</si>
  <si>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</si>
  <si>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</si>
  <si>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</si>
  <si>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</si>
  <si>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</si>
  <si>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</si>
  <si>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</si>
  <si>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</si>
  <si>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</si>
  <si>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</si>
  <si>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</si>
  <si>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</si>
  <si>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</si>
  <si>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</si>
  <si>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</si>
  <si>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</si>
  <si>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</si>
  <si>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</si>
  <si>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</si>
  <si>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</si>
  <si>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</si>
  <si>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</si>
  <si>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</si>
  <si>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</si>
  <si>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</si>
  <si>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</si>
  <si>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</si>
  <si>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</si>
  <si>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</si>
  <si>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</si>
  <si>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</si>
  <si>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</si>
  <si>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</si>
  <si>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</si>
  <si>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</si>
  <si>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</si>
  <si>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</si>
  <si>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</si>
  <si>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</si>
  <si>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</si>
  <si>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</si>
  <si>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</si>
  <si>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</si>
  <si>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</si>
  <si>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</si>
  <si>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</si>
  <si>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</si>
  <si>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</si>
  <si>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</si>
  <si>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</si>
  <si>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</si>
  <si>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</si>
  <si>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</si>
  <si>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</si>
  <si>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</si>
  <si>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</si>
  <si>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</si>
  <si>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</si>
  <si>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</si>
  <si>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</si>
  <si>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</si>
  <si>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</si>
  <si>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</si>
  <si>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</si>
  <si>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</si>
  <si>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</si>
  <si>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</si>
  <si>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</si>
  <si>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</si>
  <si>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</si>
  <si>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</si>
  <si>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</si>
  <si>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</si>
  <si>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</si>
  <si>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</si>
  <si>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</si>
  <si>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</si>
  <si>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</si>
  <si>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</si>
  <si>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</si>
  <si>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</si>
  <si>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</si>
  <si>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</si>
  <si>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</si>
  <si>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</si>
  <si>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</si>
  <si>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</si>
  <si>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</si>
  <si>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</si>
  <si>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</si>
  <si>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</si>
  <si>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</si>
  <si>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</si>
  <si>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</si>
  <si>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</si>
  <si>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</si>
  <si>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</si>
  <si>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</si>
  <si>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</si>
  <si>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</si>
  <si>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</si>
  <si>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</si>
  <si>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</si>
  <si>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</si>
  <si>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</si>
  <si>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</si>
  <si>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</si>
  <si>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</si>
  <si>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</si>
  <si>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</si>
  <si>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</si>
  <si>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</si>
  <si>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</si>
  <si>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</si>
  <si>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</si>
  <si>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</si>
  <si>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</si>
  <si>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</si>
  <si>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</si>
  <si>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</si>
  <si>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</si>
  <si>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</si>
  <si>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</si>
  <si>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</si>
  <si>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</si>
  <si>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</si>
  <si>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</si>
  <si>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</si>
  <si>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</si>
  <si>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</si>
  <si>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</si>
  <si>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</si>
  <si>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</si>
  <si>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</si>
  <si>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</si>
  <si>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</si>
  <si>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</si>
  <si>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</si>
  <si>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</si>
  <si>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</si>
  <si>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</si>
  <si>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</si>
  <si>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</si>
  <si>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</si>
  <si>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</si>
  <si>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</si>
  <si>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</si>
  <si>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</si>
  <si>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</si>
  <si>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</si>
  <si>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</si>
  <si>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</si>
  <si>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</si>
  <si>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</si>
  <si>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</si>
  <si>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</si>
  <si>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</si>
  <si>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</si>
  <si>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</si>
  <si>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</si>
  <si>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</si>
  <si>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</si>
  <si>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</si>
  <si>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</si>
  <si>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</si>
  <si>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</si>
  <si>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</si>
  <si>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</si>
  <si>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</si>
  <si>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</si>
  <si>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</si>
  <si>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</si>
  <si>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</si>
  <si>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</si>
  <si>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</si>
  <si>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</si>
  <si>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</si>
  <si>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</si>
  <si>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</si>
  <si>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</si>
  <si>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</si>
  <si>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</si>
  <si>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</si>
  <si>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</si>
  <si>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</si>
  <si>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</si>
  <si>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</si>
  <si>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</si>
  <si>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</si>
  <si>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</si>
  <si>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</si>
  <si>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</si>
  <si>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</si>
  <si>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</si>
  <si>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</si>
  <si>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</si>
  <si>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</si>
  <si>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</si>
  <si>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</si>
  <si>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</si>
  <si>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</si>
  <si>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</si>
  <si>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</si>
  <si>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</si>
  <si>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</si>
  <si>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</si>
  <si>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</si>
  <si>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</si>
  <si>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</si>
  <si>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</si>
  <si>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</si>
  <si>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</si>
  <si>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</si>
  <si>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</si>
  <si>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</si>
  <si>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</si>
  <si>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</si>
  <si>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</si>
  <si>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</si>
  <si>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</si>
  <si>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</si>
  <si>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</si>
  <si>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</si>
  <si>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</si>
  <si>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</si>
  <si>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</si>
  <si>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</si>
  <si>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</si>
  <si>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</si>
  <si>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</si>
  <si>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</si>
  <si>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</si>
  <si>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</si>
  <si>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</si>
  <si>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</si>
  <si>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</si>
  <si>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</si>
  <si>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</si>
  <si>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</si>
  <si>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</si>
  <si>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</si>
  <si>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</si>
  <si>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</si>
  <si>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</si>
  <si>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</si>
  <si>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</si>
  <si>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</si>
  <si>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</si>
  <si>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</si>
  <si>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</si>
  <si>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</si>
  <si>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</si>
  <si>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</si>
  <si>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</si>
  <si>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</si>
  <si>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</si>
  <si>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</si>
  <si>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</si>
  <si>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</si>
  <si>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</si>
  <si>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</si>
  <si>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</si>
  <si>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</si>
  <si>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</si>
  <si>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</si>
  <si>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</si>
  <si>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</si>
  <si>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</si>
  <si>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</si>
  <si>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</si>
  <si>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</si>
  <si>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</si>
  <si>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</si>
  <si>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</si>
  <si>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</si>
  <si>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</si>
  <si>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</si>
  <si>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</si>
  <si>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</si>
  <si>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</si>
  <si>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</si>
  <si>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</si>
  <si>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</si>
  <si>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</si>
  <si>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</si>
  <si>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</si>
  <si>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</si>
  <si>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</si>
  <si>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</si>
  <si>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</si>
  <si>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</si>
  <si>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</si>
  <si>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</si>
  <si>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</si>
  <si>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</si>
  <si>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</si>
  <si>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</si>
  <si>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</si>
  <si>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</si>
  <si>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</si>
  <si>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</si>
  <si>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</si>
  <si>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</si>
  <si>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</si>
  <si>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</si>
  <si>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</si>
  <si>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</si>
  <si>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</si>
  <si>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</si>
  <si>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</si>
  <si>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</si>
  <si>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</si>
  <si>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</si>
  <si>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</si>
  <si>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</si>
  <si>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</si>
  <si>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</si>
  <si>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</si>
  <si>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</si>
  <si>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</si>
  <si>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</si>
  <si>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</si>
  <si>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</si>
  <si>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</si>
  <si>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</si>
  <si>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</si>
  <si>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</si>
  <si>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</si>
  <si>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</si>
  <si>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</si>
  <si>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</si>
  <si>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</si>
  <si>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</si>
  <si>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</si>
  <si>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</si>
  <si>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</si>
  <si>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</si>
  <si>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</si>
  <si>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</si>
  <si>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</si>
  <si>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</si>
  <si>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</si>
  <si>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</si>
  <si>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</si>
  <si>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</si>
  <si>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</si>
  <si>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</si>
  <si>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</si>
  <si>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</si>
  <si>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</si>
  <si>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</si>
  <si>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</si>
  <si>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</si>
  <si>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</si>
  <si>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</si>
  <si>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</si>
  <si>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</si>
  <si>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</si>
  <si>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</si>
  <si>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</si>
  <si>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</si>
  <si>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</si>
  <si>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</si>
  <si>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</si>
  <si>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</si>
  <si>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</si>
  <si>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</si>
  <si>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</si>
  <si>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</si>
  <si>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</si>
  <si>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</si>
  <si>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</si>
  <si>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</si>
  <si>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</si>
  <si>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</si>
  <si>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</si>
  <si>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</si>
  <si>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</si>
  <si>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</si>
  <si>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</si>
  <si>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</si>
  <si>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</si>
  <si>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</si>
  <si>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</si>
  <si>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</si>
  <si>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</si>
  <si>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</si>
  <si>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</si>
  <si>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</si>
  <si>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</si>
  <si>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</si>
  <si>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</si>
  <si>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</si>
  <si>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</si>
  <si>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</si>
  <si>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</si>
  <si>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</si>
  <si>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</si>
  <si>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</si>
  <si>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</si>
  <si>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</si>
  <si>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</si>
  <si>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</si>
  <si>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</si>
  <si>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</si>
  <si>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</si>
  <si>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</si>
  <si>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</si>
  <si>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</si>
  <si>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</si>
  <si>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</si>
  <si>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</si>
  <si>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</si>
  <si>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</si>
  <si>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</si>
  <si>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</si>
  <si>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</si>
  <si>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</si>
  <si>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</si>
  <si>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</si>
  <si>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</si>
  <si>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</si>
  <si>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</si>
  <si>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</si>
  <si>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</si>
  <si>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</si>
  <si>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</si>
  <si>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</si>
  <si>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</si>
  <si>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</si>
  <si>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</si>
  <si>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</si>
  <si>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</si>
  <si>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</si>
  <si>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</si>
  <si>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</si>
  <si>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</si>
  <si>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</si>
  <si>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</si>
  <si>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</si>
  <si>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</si>
  <si>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</si>
  <si>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</si>
  <si>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</si>
  <si>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</si>
  <si>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</si>
  <si>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</si>
  <si>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</si>
  <si>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</si>
  <si>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</si>
  <si>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</si>
  <si>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</si>
  <si>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</si>
  <si>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</si>
  <si>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</si>
  <si>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</si>
  <si>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</si>
  <si>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</si>
  <si>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</si>
  <si>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</si>
  <si>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</si>
  <si>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</si>
  <si>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</si>
  <si>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</si>
  <si>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</si>
  <si>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</si>
  <si>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</si>
  <si>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</si>
  <si>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</si>
  <si>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</si>
  <si>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</si>
  <si>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</si>
  <si>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</si>
  <si>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</si>
  <si>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</si>
  <si>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</si>
  <si>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</si>
  <si>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</si>
  <si>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</si>
  <si>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</si>
  <si>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</si>
  <si>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</si>
  <si>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</si>
  <si>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</si>
  <si>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</si>
  <si>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</si>
  <si>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</si>
  <si>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</si>
  <si>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</si>
  <si>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</si>
  <si>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</si>
  <si>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</si>
  <si>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</si>
  <si>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</si>
  <si>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</si>
  <si>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</si>
  <si>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</si>
  <si>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</si>
  <si>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</si>
  <si>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</si>
  <si>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</si>
  <si>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</si>
  <si>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</si>
  <si>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</si>
  <si>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</si>
  <si>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</si>
  <si>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</si>
  <si>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</si>
  <si>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</si>
  <si>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</si>
  <si>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</si>
  <si>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</si>
  <si>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</si>
  <si>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</si>
  <si>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</si>
  <si>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</si>
  <si>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</si>
  <si>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</si>
  <si>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</si>
  <si>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</si>
  <si>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</si>
  <si>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</si>
  <si>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</si>
  <si>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</si>
  <si>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</si>
  <si>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</si>
  <si>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</si>
  <si>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</si>
  <si>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</si>
  <si>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</si>
  <si>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</si>
  <si>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</si>
  <si>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</si>
  <si>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</si>
  <si>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</si>
  <si>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</si>
  <si>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</si>
  <si>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</si>
  <si>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</si>
  <si>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</si>
  <si>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</si>
  <si>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</si>
  <si>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</si>
  <si>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</si>
  <si>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</si>
  <si>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</si>
  <si>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</si>
  <si>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</si>
  <si>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</si>
  <si>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</si>
  <si>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</si>
  <si>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</si>
  <si>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</si>
  <si>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</si>
  <si>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</si>
  <si>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</si>
  <si>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</si>
  <si>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</si>
  <si>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</si>
  <si>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</si>
  <si>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</si>
  <si>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</si>
  <si>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</si>
  <si>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</si>
  <si>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</si>
  <si>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</si>
  <si>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</si>
  <si>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</si>
  <si>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</si>
  <si>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</si>
  <si>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</si>
  <si>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</si>
  <si>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</si>
  <si>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</si>
  <si>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</si>
  <si>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</si>
  <si>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</si>
  <si>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</si>
  <si>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</si>
  <si>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</si>
  <si>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</si>
  <si>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</si>
  <si>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</si>
  <si>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</si>
  <si>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</si>
  <si>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</si>
  <si>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</si>
  <si>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</si>
  <si>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</si>
  <si>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</si>
  <si>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</si>
  <si>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</si>
  <si>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</si>
  <si>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</si>
  <si>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</si>
  <si>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</si>
  <si>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</si>
  <si>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</si>
  <si>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</si>
  <si>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</si>
  <si>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</si>
  <si>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</si>
  <si>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</si>
  <si>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</si>
  <si>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</si>
  <si>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</si>
  <si>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</si>
  <si>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</si>
  <si>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</si>
  <si>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</si>
  <si>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</si>
  <si>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</si>
  <si>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</si>
  <si>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</si>
  <si>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</si>
  <si>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</si>
  <si>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</si>
  <si>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</si>
  <si>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</si>
  <si>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</si>
  <si>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</si>
  <si>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</si>
  <si>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</si>
  <si>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</si>
  <si>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</si>
  <si>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</si>
  <si>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</si>
  <si>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</si>
  <si>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</si>
  <si>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</si>
  <si>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</si>
  <si>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</si>
  <si>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</si>
  <si>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</si>
  <si>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</si>
  <si>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</si>
  <si>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</si>
  <si>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</si>
  <si>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</si>
  <si>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</si>
  <si>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</si>
  <si>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</si>
  <si>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</si>
  <si>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</si>
  <si>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</si>
  <si>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</si>
  <si>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</si>
  <si>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</si>
  <si>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</si>
  <si>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</si>
  <si>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</si>
  <si>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</si>
  <si>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</si>
  <si>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</si>
  <si>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</si>
  <si>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</si>
  <si>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</si>
  <si>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</si>
  <si>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</si>
  <si>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</si>
  <si>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</si>
  <si>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</si>
  <si>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</si>
  <si>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</si>
  <si>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</si>
  <si>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</si>
  <si>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</si>
  <si>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</si>
  <si>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</si>
  <si>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</si>
  <si>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</si>
  <si>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</si>
  <si>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</si>
  <si>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</si>
  <si>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</si>
  <si>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</si>
  <si>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</si>
  <si>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</si>
  <si>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</si>
  <si>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</si>
  <si>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</si>
  <si>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</si>
  <si>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</si>
  <si>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</si>
  <si>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</si>
  <si>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</si>
  <si>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</si>
  <si>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</si>
  <si>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</si>
  <si>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</si>
  <si>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</si>
  <si>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</si>
  <si>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</si>
  <si>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</si>
  <si>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</si>
  <si>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</si>
  <si>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</si>
  <si>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</si>
  <si>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</si>
  <si>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</si>
  <si>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</si>
  <si>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</si>
  <si>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</si>
  <si>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</si>
  <si>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</si>
  <si>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</si>
  <si>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</si>
  <si>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</si>
  <si>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</si>
  <si>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</si>
  <si>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</si>
  <si>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</si>
  <si>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</si>
  <si>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</si>
  <si>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</si>
  <si>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</si>
  <si>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</si>
  <si>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</si>
  <si>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</si>
  <si>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</si>
  <si>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</si>
  <si>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</si>
  <si>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</si>
  <si>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</si>
  <si>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</si>
  <si>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</si>
  <si>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</si>
  <si>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</si>
  <si>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</si>
  <si>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</si>
  <si>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</si>
  <si>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</si>
  <si>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</si>
  <si>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</si>
  <si>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</si>
  <si>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</si>
  <si>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</si>
  <si>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</si>
  <si>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</si>
  <si>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</si>
  <si>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</si>
  <si>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</si>
  <si>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</si>
  <si>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</si>
  <si>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</si>
  <si>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</si>
  <si>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</si>
  <si>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</si>
  <si>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</si>
  <si>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</si>
  <si>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</si>
  <si>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</si>
  <si>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</si>
  <si>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</si>
  <si>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</si>
  <si>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</si>
  <si>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</si>
  <si>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</si>
  <si>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</si>
  <si>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</si>
  <si>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</si>
  <si>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</si>
  <si>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</si>
  <si>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</si>
  <si>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</si>
  <si>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</si>
  <si>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</si>
  <si>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</si>
  <si>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</si>
  <si>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</si>
  <si>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</si>
  <si>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</si>
  <si>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</si>
  <si>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</si>
  <si>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</si>
  <si>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</si>
  <si>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</si>
  <si>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</si>
  <si>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</si>
  <si>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</si>
  <si>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</si>
  <si>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</si>
  <si>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</si>
  <si>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</si>
  <si>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</si>
  <si>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</si>
  <si>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</si>
  <si>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</si>
  <si>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</si>
  <si>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</si>
  <si>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</si>
  <si>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</si>
  <si>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</si>
  <si>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</si>
  <si>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</si>
  <si>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</si>
  <si>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</si>
  <si>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</si>
  <si>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</si>
  <si>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</si>
  <si>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</si>
  <si>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</si>
  <si>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</si>
  <si>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</si>
  <si>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</si>
  <si>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</si>
  <si>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</si>
  <si>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</si>
  <si>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</si>
  <si>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</si>
  <si>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</si>
  <si>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</si>
  <si>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</si>
  <si>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</si>
  <si>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</si>
  <si>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</si>
  <si>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</si>
  <si>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</si>
  <si>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</si>
  <si>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</si>
  <si>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</si>
  <si>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</si>
  <si>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</si>
  <si>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</si>
  <si>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</si>
  <si>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</si>
  <si>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</si>
  <si>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</si>
  <si>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</si>
  <si>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</si>
  <si>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</si>
  <si>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</si>
  <si>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</si>
  <si>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</si>
  <si>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</si>
  <si>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</si>
  <si>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</si>
  <si>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</si>
  <si>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</si>
  <si>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</si>
  <si>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</si>
  <si>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</si>
  <si>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</si>
  <si>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</si>
  <si>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</si>
  <si>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</si>
  <si>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</si>
  <si>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</si>
  <si>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</si>
  <si>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</si>
  <si>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</si>
  <si>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</si>
  <si>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</si>
  <si>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</si>
  <si>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</si>
  <si>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</si>
  <si>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</si>
  <si>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</si>
  <si>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</si>
  <si>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</si>
  <si>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</si>
  <si>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</si>
  <si>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</si>
  <si>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</si>
  <si>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</si>
  <si>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</si>
  <si>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</si>
  <si>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</si>
  <si>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</si>
  <si>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</si>
  <si>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</si>
  <si>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</si>
  <si>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</si>
  <si>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</si>
  <si>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</si>
  <si>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</si>
  <si>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</si>
  <si>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</si>
  <si>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</si>
  <si>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</si>
  <si>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</si>
  <si>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</si>
  <si>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</si>
  <si>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</si>
  <si>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</si>
  <si>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</si>
  <si>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</si>
  <si>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</si>
  <si>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</si>
  <si>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</si>
  <si>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</si>
  <si>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</si>
  <si>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</si>
  <si>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</si>
  <si>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</si>
  <si>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</si>
  <si>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</si>
  <si>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</si>
  <si>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</si>
  <si>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</si>
  <si>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</si>
  <si>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</si>
  <si>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</si>
  <si>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</si>
  <si>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</si>
  <si>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</si>
  <si>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</si>
  <si>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</si>
  <si>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</si>
  <si>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</si>
  <si>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</si>
  <si>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</si>
  <si>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</si>
  <si>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</si>
  <si>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</si>
  <si>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</si>
  <si>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</si>
  <si>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</si>
  <si>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</si>
  <si>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</si>
  <si>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</si>
  <si>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</si>
  <si>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</si>
  <si>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</si>
  <si>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</si>
  <si>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</si>
  <si>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</si>
  <si>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</si>
  <si>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</si>
  <si>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</si>
  <si>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</si>
  <si>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</si>
  <si>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</si>
  <si>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</si>
  <si>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</si>
  <si>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</si>
  <si>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</si>
  <si>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</si>
  <si>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</si>
  <si>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</si>
  <si>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</si>
  <si>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</si>
  <si>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</si>
  <si>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</si>
  <si>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</si>
  <si>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</si>
  <si>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</si>
  <si>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</si>
  <si>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</si>
  <si>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</si>
  <si>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</si>
  <si>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</si>
  <si>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</si>
  <si>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</si>
  <si>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</si>
  <si>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</si>
  <si>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</si>
  <si>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</si>
  <si>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</si>
  <si>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</si>
  <si>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</si>
  <si>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</si>
  <si>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</si>
  <si>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</si>
  <si>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</si>
  <si>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</si>
  <si>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</si>
  <si>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</si>
  <si>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</si>
  <si>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</si>
  <si>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</si>
  <si>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</si>
  <si>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</si>
  <si>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</si>
  <si>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</si>
  <si>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</si>
  <si>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</si>
  <si>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</si>
  <si>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</si>
  <si>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</si>
  <si>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</si>
  <si>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</si>
  <si>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</si>
  <si>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</si>
  <si>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</si>
  <si>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</si>
  <si>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</si>
  <si>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</si>
  <si>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</si>
  <si>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</si>
  <si>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</si>
  <si>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</si>
  <si>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</si>
  <si>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</si>
  <si>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</si>
  <si>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</si>
  <si>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</si>
  <si>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</si>
  <si>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</si>
  <si>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</si>
  <si>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</si>
  <si>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</si>
  <si>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</si>
  <si>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</si>
  <si>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</si>
  <si>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</si>
  <si>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</si>
  <si>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</si>
  <si>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</si>
  <si>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</si>
  <si>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</si>
  <si>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</si>
  <si>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</si>
  <si>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</si>
  <si>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</si>
  <si>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</si>
  <si>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</si>
  <si>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</si>
  <si>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</si>
  <si>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</si>
  <si>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</si>
  <si>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</si>
  <si>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</si>
  <si>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</si>
  <si>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</si>
  <si>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</si>
  <si>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</si>
  <si>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</si>
  <si>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</si>
  <si>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</si>
  <si>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</si>
  <si>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</si>
  <si>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</si>
  <si>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</si>
  <si>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</si>
  <si>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</si>
  <si>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</si>
  <si>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</si>
  <si>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</si>
  <si>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</si>
  <si>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</si>
  <si>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</si>
  <si>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</si>
  <si>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</si>
  <si>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</si>
  <si>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</si>
  <si>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</si>
  <si>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</si>
  <si>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</si>
  <si>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</si>
  <si>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</si>
  <si>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</si>
  <si>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</si>
  <si>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</si>
  <si>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</si>
  <si>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</si>
  <si>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</si>
  <si>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</si>
  <si>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</si>
  <si>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</si>
  <si>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</si>
  <si>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</si>
  <si>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</si>
  <si>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</si>
  <si>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</si>
  <si>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</si>
  <si>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</si>
  <si>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</si>
  <si>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</si>
  <si>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</si>
  <si>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</si>
  <si>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</si>
  <si>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</si>
  <si>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</si>
  <si>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</si>
  <si>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</si>
  <si>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</si>
  <si>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</si>
  <si>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</si>
  <si>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</si>
  <si>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</si>
  <si>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</si>
  <si>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</si>
  <si>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</si>
  <si>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</si>
  <si>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</si>
  <si>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</si>
  <si>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</si>
  <si>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</si>
  <si>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</si>
  <si>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</si>
  <si>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</si>
  <si>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</si>
  <si>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</si>
  <si>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</si>
  <si>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</si>
  <si>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</si>
  <si>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</si>
  <si>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</si>
  <si>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</si>
  <si>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</si>
  <si>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</si>
  <si>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</si>
  <si>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</si>
  <si>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</si>
  <si>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</si>
  <si>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</si>
  <si>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</si>
  <si>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</si>
  <si>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</si>
  <si>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</si>
  <si>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</si>
  <si>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</si>
  <si>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</si>
  <si>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</si>
  <si>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</si>
  <si>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</si>
  <si>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</si>
  <si>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</si>
  <si>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</si>
  <si>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</si>
  <si>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</si>
  <si>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</si>
  <si>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</si>
  <si>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</si>
  <si>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</si>
  <si>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</si>
  <si>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</si>
  <si>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</si>
  <si>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</si>
  <si>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</si>
  <si>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</si>
  <si>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</si>
  <si>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</si>
  <si>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</si>
  <si>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</si>
  <si>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</si>
  <si>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</si>
  <si>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</si>
  <si>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</si>
  <si>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</si>
  <si>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</si>
  <si>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</si>
  <si>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</si>
  <si>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</si>
  <si>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</si>
  <si>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</si>
  <si>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</si>
  <si>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</si>
  <si>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</si>
  <si>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</si>
  <si>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</si>
  <si>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</si>
  <si>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</si>
  <si>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</si>
  <si>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</si>
  <si>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</si>
  <si>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</si>
  <si>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</si>
  <si>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</si>
  <si>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</si>
  <si>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</si>
  <si>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</si>
  <si>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</si>
  <si>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</si>
  <si>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</si>
  <si>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</si>
  <si>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</si>
  <si>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</si>
  <si>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</si>
  <si>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</si>
  <si>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</si>
  <si>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</si>
  <si>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</si>
  <si>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</si>
  <si>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</si>
  <si>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</si>
  <si>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</si>
  <si>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</si>
  <si>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</si>
  <si>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</si>
  <si>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</si>
  <si>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</si>
  <si>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</si>
  <si>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</si>
  <si>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</si>
  <si>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</si>
  <si>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</si>
  <si>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</si>
  <si>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</si>
  <si>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</si>
  <si>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</si>
  <si>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</si>
  <si>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</si>
  <si>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</si>
  <si>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</si>
  <si>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</si>
  <si>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</si>
  <si>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</si>
  <si>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</si>
  <si>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</si>
  <si>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</si>
  <si>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</si>
  <si>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</si>
  <si>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</si>
  <si>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</si>
  <si>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</si>
  <si>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</si>
  <si>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</si>
  <si>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</si>
  <si>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</si>
  <si>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</si>
  <si>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</si>
  <si>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</si>
  <si>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</si>
  <si>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</si>
  <si>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</si>
  <si>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</si>
  <si>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</si>
  <si>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</si>
  <si>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</si>
  <si>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</si>
  <si>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</si>
  <si>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</si>
  <si>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</si>
  <si>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</si>
  <si>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</si>
  <si>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</si>
  <si>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</si>
  <si>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</si>
  <si>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</si>
  <si>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</si>
  <si>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</si>
  <si>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</si>
  <si>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</si>
  <si>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</si>
  <si>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</si>
  <si>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</si>
  <si>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</si>
  <si>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</si>
  <si>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</si>
  <si>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</si>
  <si>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</si>
  <si>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</si>
  <si>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</si>
  <si>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</si>
  <si>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</si>
  <si>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</si>
  <si>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</si>
  <si>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</si>
  <si>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</si>
  <si>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</si>
  <si>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</si>
  <si>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</si>
  <si>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</si>
  <si>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</si>
  <si>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</si>
  <si>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</si>
  <si>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</si>
  <si>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</si>
  <si>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</si>
  <si>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</si>
  <si>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</si>
  <si>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</si>
  <si>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</si>
  <si>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</si>
  <si>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</si>
  <si>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</si>
  <si>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</si>
  <si>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</si>
  <si>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</si>
  <si>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</si>
  <si>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</si>
  <si>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</si>
  <si>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</si>
  <si>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</si>
  <si>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</si>
  <si>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</si>
  <si>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</si>
  <si>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</si>
  <si>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</si>
  <si>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</si>
  <si>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</si>
  <si>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</si>
  <si>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</si>
  <si>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</si>
  <si>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</si>
  <si>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</si>
  <si>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</si>
  <si>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</si>
  <si>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</si>
  <si>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</si>
  <si>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</si>
  <si>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</si>
  <si>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</si>
  <si>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</si>
  <si>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</si>
  <si>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</si>
  <si>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</si>
  <si>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</si>
  <si>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</si>
  <si>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</si>
  <si>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</si>
  <si>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</si>
  <si>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</si>
  <si>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</si>
  <si>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</si>
  <si>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</si>
  <si>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</si>
  <si>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</si>
  <si>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</si>
  <si>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</si>
  <si>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</si>
  <si>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</si>
  <si>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</si>
  <si>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</si>
  <si>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</si>
  <si>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</si>
  <si>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</si>
  <si>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</si>
  <si>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</si>
  <si>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</si>
  <si>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</si>
  <si>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</si>
  <si>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</si>
  <si>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</si>
  <si>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</si>
  <si>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</si>
  <si>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</si>
  <si>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</si>
  <si>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</si>
  <si>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</si>
  <si>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</si>
  <si>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</si>
  <si>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</si>
  <si>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</si>
  <si>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</si>
  <si>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</si>
  <si>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</si>
  <si>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</si>
  <si>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</si>
  <si>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</si>
  <si>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</si>
  <si>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</si>
  <si>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</si>
  <si>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</si>
  <si>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</si>
  <si>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</si>
  <si>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</si>
  <si>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</si>
  <si>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</si>
  <si>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</si>
  <si>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</si>
  <si>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</si>
  <si>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</si>
  <si>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</si>
  <si>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</si>
  <si>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</si>
  <si>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</si>
  <si>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</si>
  <si>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</si>
  <si>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</si>
  <si>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</si>
  <si>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</si>
  <si>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</si>
  <si>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</si>
  <si>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</si>
  <si>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</si>
  <si>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</si>
  <si>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</si>
  <si>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</si>
  <si>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</si>
  <si>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</si>
  <si>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</si>
  <si>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</si>
  <si>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</si>
  <si>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</si>
  <si>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</si>
  <si>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</si>
  <si>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</si>
  <si>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</si>
  <si>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</si>
  <si>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</si>
  <si>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</si>
  <si>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</si>
  <si>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</si>
  <si>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</si>
  <si>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</si>
  <si>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</si>
  <si>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</si>
  <si>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</si>
  <si>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</si>
  <si>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</si>
  <si>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</si>
  <si>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</si>
  <si>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</si>
  <si>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</si>
  <si>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</si>
  <si>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</si>
  <si>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</si>
  <si>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</si>
  <si>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</si>
  <si>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</si>
  <si>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</si>
  <si>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</si>
  <si>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</si>
  <si>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</si>
  <si>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</si>
  <si>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</si>
  <si>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</si>
  <si>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</si>
  <si>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</si>
  <si>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</si>
  <si>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</si>
  <si>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</si>
  <si>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</si>
  <si>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</si>
  <si>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</si>
  <si>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</si>
  <si>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</si>
  <si>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</si>
  <si>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</si>
  <si>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</si>
  <si>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</si>
  <si>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</si>
  <si>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</si>
  <si>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</si>
  <si>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</si>
  <si>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</si>
  <si>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</si>
  <si>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</si>
  <si>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</si>
  <si>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</si>
  <si>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</si>
  <si>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</si>
  <si>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</si>
  <si>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</si>
  <si>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</si>
  <si>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</si>
  <si>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</si>
  <si>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</si>
  <si>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</si>
  <si>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</si>
  <si>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</si>
  <si>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</si>
  <si>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</si>
  <si>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</si>
  <si>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</si>
  <si>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</si>
  <si>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</si>
  <si>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</si>
  <si>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</si>
  <si>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</si>
  <si>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</si>
  <si>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</si>
  <si>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</si>
  <si>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</si>
  <si>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</si>
  <si>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</si>
  <si>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</si>
  <si>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</si>
  <si>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</si>
  <si>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</si>
  <si>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</si>
  <si>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</si>
  <si>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</si>
  <si>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</si>
  <si>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</si>
  <si>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</si>
  <si>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</si>
  <si>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</si>
  <si>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</si>
  <si>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</si>
  <si>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</si>
  <si>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</si>
  <si>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</si>
  <si>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</si>
  <si>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</si>
  <si>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</si>
  <si>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</si>
  <si>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</si>
  <si>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</si>
  <si>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</si>
  <si>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</si>
  <si>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</si>
  <si>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</si>
  <si>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</si>
  <si>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</si>
  <si>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</si>
  <si>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</si>
  <si>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</si>
  <si>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</si>
  <si>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</si>
  <si>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</si>
  <si>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</si>
  <si>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</si>
  <si>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</si>
  <si>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</si>
  <si>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</si>
  <si>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</si>
  <si>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</si>
  <si>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</si>
  <si>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</si>
  <si>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</si>
  <si>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</si>
  <si>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</si>
  <si>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</si>
  <si>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</si>
  <si>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</si>
  <si>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</si>
  <si>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</si>
  <si>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</si>
  <si>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</si>
  <si>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</si>
  <si>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</si>
  <si>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</si>
  <si>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</si>
  <si>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</si>
  <si>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</si>
  <si>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</si>
  <si>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</si>
  <si>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</si>
  <si>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</si>
  <si>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</si>
  <si>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</si>
  <si>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</si>
  <si>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</si>
  <si>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</si>
  <si>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</si>
  <si>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</si>
  <si>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</si>
  <si>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</si>
  <si>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</si>
  <si>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</si>
  <si>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</si>
  <si>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</si>
  <si>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</si>
  <si>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</si>
  <si>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</si>
  <si>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</si>
  <si>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</si>
  <si>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</si>
  <si>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</si>
  <si>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</si>
  <si>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</si>
  <si>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</si>
  <si>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</si>
  <si>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</si>
  <si>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</si>
  <si>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</si>
  <si>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</si>
  <si>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</si>
  <si>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</si>
  <si>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</si>
  <si>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</si>
  <si>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</si>
  <si>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</si>
  <si>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</si>
  <si>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</si>
  <si>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</si>
  <si>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</si>
  <si>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</si>
  <si>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</si>
  <si>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</si>
  <si>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</si>
  <si>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</si>
  <si>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</si>
  <si>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</si>
  <si>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</si>
  <si>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</si>
  <si>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</si>
  <si>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</si>
  <si>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</si>
  <si>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</si>
  <si>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</si>
  <si>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</si>
  <si>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</si>
  <si>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</si>
  <si>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</si>
  <si>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</si>
  <si>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</si>
  <si>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</si>
  <si>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</si>
  <si>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</si>
  <si>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</si>
  <si>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</si>
  <si>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</si>
  <si>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</si>
  <si>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</si>
  <si>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</si>
  <si>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</si>
  <si>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</si>
  <si>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</si>
  <si>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</si>
  <si>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</si>
  <si>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</si>
  <si>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</si>
  <si>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</si>
  <si>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</si>
  <si>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</si>
  <si>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</si>
  <si>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</si>
  <si>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</si>
  <si>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</si>
  <si>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</si>
  <si>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</si>
  <si>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</si>
  <si>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</si>
  <si>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</si>
  <si>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</si>
  <si>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</si>
  <si>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</si>
  <si>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</si>
  <si>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</si>
  <si>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</si>
  <si>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</si>
  <si>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</si>
  <si>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</si>
  <si>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</si>
  <si>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</si>
  <si>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</si>
  <si>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</si>
  <si>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</si>
  <si>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</si>
  <si>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</si>
  <si>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</si>
  <si>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</si>
  <si>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</si>
  <si>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</si>
  <si>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</si>
  <si>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</si>
  <si>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</si>
  <si>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</si>
  <si>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</si>
  <si>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</si>
  <si>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</si>
  <si>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</si>
  <si>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</si>
  <si>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</si>
  <si>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</si>
  <si>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</si>
  <si>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</si>
  <si>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</si>
  <si>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</si>
  <si>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</si>
  <si>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</si>
  <si>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</si>
  <si>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</si>
  <si>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</si>
  <si>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</si>
  <si>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</si>
  <si>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</si>
  <si>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</si>
  <si>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</si>
  <si>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</si>
  <si>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</si>
  <si>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</si>
  <si>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</si>
  <si>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</si>
  <si>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</si>
  <si>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</si>
  <si>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</si>
  <si>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</si>
  <si>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</si>
  <si>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</si>
  <si>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</si>
  <si>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</si>
  <si>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</si>
  <si>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</si>
  <si>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</si>
  <si>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</si>
  <si>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</si>
  <si>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</si>
  <si>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</si>
  <si>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</si>
  <si>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</si>
  <si>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</si>
  <si>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</si>
  <si>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</si>
  <si>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</si>
  <si>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</si>
  <si>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</si>
  <si>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</si>
  <si>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</si>
  <si>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</si>
  <si>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</si>
  <si>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</si>
  <si>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</si>
  <si>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</si>
  <si>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</si>
  <si>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</si>
  <si>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</si>
  <si>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</si>
  <si>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</si>
  <si>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</si>
  <si>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</si>
  <si>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</si>
  <si>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</si>
  <si>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</si>
  <si>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</si>
  <si>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</si>
  <si>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</si>
  <si>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</si>
  <si>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</si>
  <si>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</si>
  <si>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</si>
  <si>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</si>
  <si>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</si>
  <si>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</si>
  <si>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</si>
  <si>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</si>
  <si>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</si>
  <si>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</si>
  <si>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</si>
  <si>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</si>
  <si>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</si>
  <si>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</si>
  <si>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</si>
  <si>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</si>
  <si>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</si>
  <si>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</si>
  <si>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</si>
  <si>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</si>
  <si>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</si>
  <si>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</si>
  <si>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</si>
  <si>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</si>
  <si>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</si>
  <si>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</si>
  <si>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</si>
  <si>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</si>
  <si>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</si>
  <si>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</si>
  <si>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</si>
  <si>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</si>
  <si>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</si>
  <si>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</si>
  <si>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</si>
  <si>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</si>
  <si>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</si>
  <si>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</si>
  <si>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</si>
  <si>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</si>
  <si>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</si>
  <si>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</si>
  <si>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</si>
  <si>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</si>
  <si>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</si>
  <si>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</si>
  <si>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</si>
  <si>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</si>
  <si>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</si>
  <si>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</si>
  <si>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</si>
  <si>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</si>
  <si>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</si>
  <si>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</si>
  <si>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</si>
  <si>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</si>
  <si>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</si>
  <si>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</si>
  <si>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</si>
  <si>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</si>
  <si>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</si>
  <si>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</si>
  <si>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</si>
  <si>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</si>
  <si>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</si>
  <si>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</si>
  <si>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</si>
  <si>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</si>
  <si>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</si>
  <si>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</si>
  <si>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</si>
  <si>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</si>
  <si>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</si>
  <si>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</si>
  <si>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</si>
  <si>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</si>
  <si>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</si>
  <si>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</si>
  <si>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</si>
  <si>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</si>
  <si>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</si>
  <si>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</si>
  <si>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</si>
  <si>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</si>
  <si>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</si>
  <si>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</si>
  <si>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</si>
  <si>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</si>
  <si>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</si>
  <si>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</si>
  <si>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</si>
  <si>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</si>
  <si>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</si>
  <si>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</si>
  <si>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</si>
  <si>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</si>
  <si>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</si>
  <si>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</si>
  <si>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</si>
  <si>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</si>
  <si>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</si>
  <si>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</si>
  <si>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</si>
  <si>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</si>
  <si>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</si>
  <si>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</si>
  <si>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</si>
  <si>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</si>
  <si>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</si>
  <si>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</si>
  <si>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</si>
  <si>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</si>
  <si>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</si>
  <si>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</si>
  <si>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</si>
  <si>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</si>
  <si>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</si>
  <si>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</si>
  <si>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</si>
  <si>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</si>
  <si>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</si>
  <si>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</si>
  <si>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</si>
  <si>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</si>
  <si>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</si>
  <si>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</si>
  <si>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</si>
  <si>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</si>
  <si>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</si>
  <si>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</si>
  <si>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</si>
  <si>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</si>
  <si>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</si>
  <si>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</si>
  <si>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</si>
  <si>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</si>
  <si>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</si>
  <si>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</si>
  <si>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</si>
  <si>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</si>
  <si>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</si>
  <si>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</si>
  <si>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</si>
  <si>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</si>
  <si>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</si>
  <si>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</si>
  <si>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</si>
  <si>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</si>
  <si>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</si>
  <si>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</si>
  <si>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</si>
  <si>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</si>
  <si>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</si>
  <si>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</si>
  <si>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</si>
  <si>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</si>
  <si>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</si>
  <si>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</si>
  <si>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</si>
  <si>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</si>
  <si>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</si>
  <si>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</si>
  <si>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</si>
  <si>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</si>
  <si>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</si>
  <si>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</si>
  <si>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</si>
  <si>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</si>
  <si>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</si>
  <si>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</si>
  <si>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</si>
  <si>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</si>
  <si>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</si>
  <si>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</si>
  <si>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</si>
  <si>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</si>
  <si>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</si>
  <si>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</si>
  <si>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</si>
  <si>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</si>
  <si>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</si>
  <si>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</si>
  <si>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</si>
  <si>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</si>
  <si>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</si>
  <si>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</si>
  <si>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</si>
  <si>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</si>
  <si>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</si>
  <si>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</si>
  <si>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</si>
  <si>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</si>
  <si>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</si>
  <si>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</si>
  <si>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</si>
  <si>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</si>
  <si>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</si>
  <si>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</si>
  <si>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</si>
  <si>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</si>
  <si>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</si>
  <si>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</si>
  <si>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</si>
  <si>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</si>
  <si>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</si>
  <si>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</si>
  <si>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</si>
  <si>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</si>
  <si>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</si>
  <si>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</si>
  <si>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</si>
  <si>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</si>
  <si>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</si>
  <si>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</si>
  <si>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</si>
  <si>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</si>
  <si>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</si>
  <si>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</si>
  <si>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</si>
  <si>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</si>
  <si>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</si>
  <si>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</si>
  <si>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</si>
  <si>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</si>
  <si>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</si>
  <si>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</si>
  <si>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</si>
  <si>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</si>
  <si>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</si>
  <si>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</si>
  <si>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</si>
  <si>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</si>
  <si>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</si>
  <si>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</si>
  <si>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</si>
  <si>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</si>
  <si>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</si>
  <si>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</si>
  <si>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</si>
  <si>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</si>
  <si>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</si>
  <si>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</si>
  <si>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</si>
  <si>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</si>
  <si>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</si>
  <si>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</si>
  <si>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</si>
  <si>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</si>
  <si>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</si>
  <si>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</si>
  <si>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</si>
  <si>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</si>
  <si>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</si>
  <si>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</si>
  <si>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</si>
  <si>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</si>
  <si>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</si>
  <si>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</si>
  <si>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</si>
  <si>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</si>
  <si>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</si>
  <si>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</si>
  <si>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</si>
  <si>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</si>
  <si>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</si>
  <si>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</si>
  <si>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</si>
  <si>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</si>
  <si>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</si>
  <si>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</si>
  <si>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</si>
  <si>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</si>
  <si>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</si>
  <si>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</si>
  <si>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</si>
  <si>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</si>
  <si>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</si>
  <si>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</si>
  <si>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</si>
  <si>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</si>
  <si>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</si>
  <si>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</si>
  <si>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</si>
  <si>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</si>
  <si>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</si>
  <si>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</si>
  <si>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</si>
  <si>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</si>
  <si>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</si>
  <si>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</si>
  <si>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</si>
  <si>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</si>
  <si>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</si>
  <si>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</si>
  <si>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</si>
  <si>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</si>
  <si>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</si>
  <si>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</si>
  <si>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</si>
  <si>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</si>
  <si>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</si>
  <si>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</si>
  <si>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</si>
  <si>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</si>
  <si>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</si>
  <si>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</si>
  <si>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</si>
  <si>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</si>
  <si>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</si>
  <si>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</si>
  <si>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</si>
  <si>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</si>
  <si>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</si>
  <si>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</si>
  <si>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</si>
  <si>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</si>
  <si>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</si>
  <si>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</si>
  <si>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</si>
  <si>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</si>
  <si>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</si>
  <si>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</si>
  <si>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</si>
  <si>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</si>
  <si>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</si>
  <si>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</si>
  <si>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</si>
  <si>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</si>
  <si>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</si>
  <si>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</si>
  <si>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</si>
  <si>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</si>
  <si>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</si>
  <si>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</si>
  <si>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</si>
  <si>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</si>
  <si>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</si>
  <si>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</si>
  <si>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</si>
  <si>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</si>
  <si>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</si>
  <si>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</si>
  <si>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</si>
  <si>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</si>
  <si>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</si>
  <si>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</si>
  <si>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</si>
  <si>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</si>
  <si>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</si>
  <si>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</si>
  <si>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</si>
  <si>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</si>
  <si>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</si>
  <si>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</si>
  <si>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</si>
  <si>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</si>
  <si>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</si>
  <si>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</si>
  <si>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</si>
  <si>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</si>
  <si>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</si>
  <si>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</si>
  <si>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</si>
  <si>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</si>
  <si>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</si>
  <si>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</si>
  <si>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</si>
  <si>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</si>
  <si>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</si>
  <si>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</si>
  <si>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</si>
  <si>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</si>
  <si>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</si>
  <si>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</si>
  <si>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</si>
  <si>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</si>
  <si>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</si>
  <si>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</si>
  <si>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</si>
  <si>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</si>
  <si>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</si>
  <si>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</si>
  <si>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</si>
  <si>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</si>
  <si>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</si>
  <si>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</si>
  <si>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</si>
  <si>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</si>
  <si>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</si>
  <si>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</si>
  <si>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</si>
  <si>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</si>
  <si>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</si>
  <si>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</si>
  <si>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</si>
  <si>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</si>
  <si>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</si>
  <si>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</si>
  <si>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</si>
  <si>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</si>
  <si>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</si>
  <si>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</si>
  <si>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</si>
  <si>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</si>
  <si>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</si>
  <si>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</si>
  <si>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</si>
  <si>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</si>
  <si>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</si>
  <si>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</si>
  <si>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</si>
  <si>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</si>
  <si>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</si>
  <si>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</si>
  <si>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</si>
  <si>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</si>
  <si>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</si>
  <si>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</si>
  <si>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</si>
  <si>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</si>
  <si>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</si>
  <si>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</si>
  <si>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</si>
  <si>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</si>
  <si>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</si>
  <si>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</si>
  <si>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</si>
  <si>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</si>
  <si>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</si>
  <si>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</si>
  <si>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</si>
  <si>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</si>
  <si>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</si>
  <si>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</si>
  <si>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</si>
  <si>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</si>
  <si>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</si>
  <si>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</si>
  <si>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</si>
  <si>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</si>
  <si>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</si>
  <si>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</si>
  <si>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</si>
  <si>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</si>
  <si>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</si>
  <si>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</si>
  <si>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</si>
  <si>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</si>
  <si>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</si>
  <si>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</si>
  <si>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</si>
  <si>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</si>
  <si>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</si>
  <si>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</si>
  <si>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</si>
  <si>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</si>
  <si>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</si>
  <si>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</si>
  <si>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</si>
  <si>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</si>
  <si>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</si>
  <si>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</si>
  <si>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</si>
  <si>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</si>
  <si>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</si>
  <si>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</si>
  <si>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</si>
  <si>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</si>
  <si>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</si>
  <si>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</si>
  <si>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</si>
  <si>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</si>
  <si>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</si>
  <si>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</si>
  <si>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</si>
  <si>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</si>
  <si>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</si>
  <si>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</si>
  <si>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</si>
  <si>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</si>
  <si>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</si>
  <si>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</si>
  <si>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</si>
  <si>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</si>
  <si>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</si>
  <si>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</si>
  <si>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</si>
  <si>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</si>
  <si>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</si>
  <si>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</si>
  <si>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</si>
  <si>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</si>
  <si>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</si>
  <si>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</si>
  <si>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</si>
  <si>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</si>
  <si>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</si>
  <si>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</si>
  <si>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</si>
  <si>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</si>
  <si>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</si>
  <si>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</si>
  <si>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</si>
  <si>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</si>
  <si>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</si>
  <si>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</si>
  <si>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</si>
  <si>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</si>
  <si>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</si>
  <si>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</si>
  <si>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</si>
  <si>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</si>
  <si>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</si>
  <si>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</si>
  <si>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</si>
  <si>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</si>
  <si>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</si>
  <si>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</si>
  <si>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</si>
  <si>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</si>
  <si>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</si>
  <si>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</si>
  <si>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</si>
  <si>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</si>
  <si>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</si>
  <si>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</si>
  <si>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</si>
  <si>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</si>
  <si>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</si>
  <si>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</si>
  <si>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</si>
  <si>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</si>
  <si>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</si>
  <si>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</si>
  <si>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</si>
  <si>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</si>
  <si>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</si>
  <si>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</si>
  <si>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</si>
  <si>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</si>
  <si>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</si>
  <si>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</si>
  <si>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</si>
  <si>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</si>
  <si>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</si>
  <si>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</si>
  <si>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</si>
  <si>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</si>
  <si>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</si>
  <si>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</si>
  <si>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</si>
  <si>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</si>
  <si>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</si>
  <si>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</si>
  <si>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</si>
  <si>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</si>
  <si>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</si>
  <si>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</si>
  <si>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</si>
  <si>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</si>
  <si>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</si>
  <si>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</si>
  <si>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</si>
  <si>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</si>
  <si>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</si>
  <si>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</si>
  <si>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</si>
  <si>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</si>
  <si>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</si>
  <si>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</si>
  <si>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</si>
  <si>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</si>
  <si>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</si>
  <si>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</si>
  <si>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</si>
  <si>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</si>
  <si>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</si>
  <si>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</si>
  <si>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</si>
  <si>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</si>
  <si>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</si>
  <si>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</si>
  <si>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</si>
  <si>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</si>
  <si>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</si>
  <si>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</si>
  <si>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</si>
  <si>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</si>
  <si>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</si>
  <si>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</si>
  <si>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</si>
  <si>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</si>
  <si>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</si>
  <si>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</si>
  <si>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</si>
  <si>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</si>
  <si>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</si>
  <si>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</si>
  <si>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</si>
  <si>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</si>
  <si>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</si>
  <si>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</si>
  <si>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</si>
  <si>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</si>
  <si>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</si>
  <si>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</si>
  <si>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</si>
  <si>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</si>
  <si>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</si>
  <si>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</si>
  <si>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</si>
  <si>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</si>
  <si>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</si>
  <si>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</si>
  <si>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</si>
  <si>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</si>
  <si>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</si>
  <si>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</si>
  <si>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</si>
  <si>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</si>
  <si>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</si>
  <si>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</si>
  <si>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</si>
  <si>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</si>
  <si>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</si>
  <si>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</si>
  <si>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</si>
  <si>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</si>
  <si>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</si>
  <si>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</si>
  <si>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</si>
  <si>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</si>
  <si>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</si>
  <si>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</si>
  <si>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</si>
  <si>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</si>
  <si>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</si>
  <si>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</si>
  <si>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</si>
  <si>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</si>
  <si>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</si>
  <si>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</si>
  <si>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</si>
  <si>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</si>
  <si>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</si>
  <si>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</si>
  <si>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</si>
  <si>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</si>
  <si>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</si>
  <si>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</si>
  <si>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</si>
  <si>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</si>
  <si>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</si>
  <si>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</si>
  <si>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</si>
  <si>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</si>
  <si>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</si>
  <si>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</si>
  <si>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</si>
  <si>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</si>
  <si>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</si>
  <si>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</si>
  <si>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</si>
  <si>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</si>
  <si>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</si>
  <si>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</si>
  <si>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</si>
  <si>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</si>
  <si>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</si>
  <si>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</si>
  <si>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</si>
  <si>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</si>
  <si>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</si>
  <si>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</si>
  <si>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</si>
  <si>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</si>
  <si>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</si>
  <si>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</si>
  <si>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</si>
  <si>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</si>
  <si>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</si>
  <si>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</si>
  <si>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</si>
  <si>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</si>
  <si>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</si>
  <si>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</si>
  <si>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</si>
  <si>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</si>
  <si>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</si>
  <si>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</si>
  <si>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</si>
  <si>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</si>
  <si>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</si>
  <si>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</si>
  <si>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</si>
  <si>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</si>
  <si>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</si>
  <si>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</si>
  <si>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</si>
  <si>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</si>
  <si>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</si>
  <si>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</si>
  <si>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</si>
  <si>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</si>
  <si>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</si>
  <si>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</si>
  <si>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</si>
  <si>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</si>
  <si>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</si>
  <si>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</si>
  <si>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</si>
  <si>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</si>
  <si>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</si>
  <si>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</si>
  <si>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</si>
  <si>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</si>
  <si>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</si>
  <si>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</si>
  <si>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</si>
  <si>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</si>
  <si>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</si>
  <si>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</si>
  <si>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</si>
  <si>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</si>
  <si>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</si>
  <si>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</si>
  <si>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</si>
  <si>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</si>
  <si>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</si>
  <si>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</si>
  <si>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</si>
  <si>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</si>
  <si>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</si>
  <si>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</si>
  <si>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</si>
  <si>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</si>
  <si>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</si>
  <si>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</si>
  <si>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</si>
  <si>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</si>
  <si>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</si>
  <si>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</si>
  <si>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</si>
  <si>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</si>
  <si>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</si>
  <si>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</si>
  <si>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</si>
  <si>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</si>
  <si>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</si>
  <si>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</si>
  <si>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</si>
  <si>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</si>
  <si>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</si>
  <si>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</si>
  <si>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</si>
  <si>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</si>
  <si>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</si>
  <si>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</si>
  <si>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</si>
  <si>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</si>
  <si>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</si>
  <si>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</si>
  <si>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</si>
  <si>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</si>
  <si>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</si>
  <si>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</si>
  <si>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</si>
  <si>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</si>
  <si>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</si>
  <si>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</si>
  <si>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</si>
  <si>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</si>
  <si>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</si>
  <si>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</si>
  <si>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</si>
  <si>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</si>
  <si>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</si>
  <si>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</si>
  <si>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</si>
  <si>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</si>
  <si>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</si>
  <si>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</si>
  <si>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</si>
  <si>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</si>
  <si>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</si>
  <si>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</si>
  <si>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</si>
  <si>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</si>
  <si>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</si>
  <si>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</si>
  <si>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</si>
  <si>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</si>
  <si>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</si>
  <si>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</si>
  <si>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</si>
  <si>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</si>
  <si>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</si>
  <si>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</si>
  <si>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</si>
  <si>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</si>
  <si>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</si>
  <si>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</si>
  <si>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</si>
  <si>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</si>
  <si>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</si>
  <si>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</si>
  <si>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</si>
  <si>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</si>
  <si>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</si>
  <si>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</si>
  <si>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</si>
  <si>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</si>
  <si>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</si>
  <si>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</si>
  <si>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</si>
  <si>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</si>
  <si>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</si>
  <si>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</si>
  <si>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</si>
  <si>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</si>
  <si>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</si>
  <si>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</si>
  <si>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</si>
  <si>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</si>
  <si>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</si>
  <si>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</si>
  <si>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</si>
  <si>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</si>
  <si>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</si>
  <si>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</si>
  <si>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</si>
  <si>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</si>
  <si>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</si>
  <si>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</si>
  <si>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</si>
  <si>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</si>
  <si>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</si>
  <si>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</si>
  <si>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</si>
  <si>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</si>
  <si>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</si>
  <si>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</si>
  <si>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</si>
  <si>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</si>
  <si>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</si>
  <si>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</si>
  <si>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</si>
  <si>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</si>
  <si>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</si>
  <si>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</si>
  <si>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</si>
  <si>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</si>
  <si>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</si>
  <si>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</si>
  <si>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</si>
  <si>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</si>
  <si>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</si>
  <si>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</si>
  <si>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</si>
  <si>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</si>
  <si>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</si>
  <si>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</si>
  <si>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</si>
  <si>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</si>
  <si>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</si>
  <si>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</si>
  <si>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</si>
  <si>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</si>
  <si>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</si>
  <si>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</si>
  <si>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</si>
  <si>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</si>
  <si>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</si>
  <si>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</si>
  <si>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</si>
  <si>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</si>
  <si>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</si>
  <si>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</si>
  <si>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</si>
  <si>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</si>
  <si>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</si>
  <si>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</si>
  <si>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</si>
  <si>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</si>
  <si>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</si>
  <si>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</si>
  <si>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</si>
  <si>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</si>
  <si>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</si>
  <si>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</si>
  <si>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</si>
  <si>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</si>
  <si>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</si>
  <si>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</si>
  <si>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</si>
  <si>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</si>
  <si>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</si>
  <si>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</si>
  <si>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</si>
  <si>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</si>
  <si>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</si>
  <si>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</si>
  <si>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</si>
  <si>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</si>
  <si>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</si>
  <si>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</si>
  <si>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</si>
  <si>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</si>
  <si>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</si>
  <si>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</si>
  <si>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</si>
  <si>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</si>
  <si>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</si>
  <si>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</si>
  <si>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</si>
  <si>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</si>
  <si>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</si>
  <si>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</si>
  <si>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</si>
  <si>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</si>
  <si>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</si>
  <si>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</si>
  <si>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</si>
  <si>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</si>
  <si>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</si>
  <si>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</si>
  <si>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</si>
  <si>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</si>
  <si>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</si>
  <si>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</si>
  <si>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</si>
  <si>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</si>
  <si>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</si>
  <si>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</si>
  <si>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</si>
  <si>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</si>
  <si>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</si>
  <si>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</si>
  <si>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</si>
  <si>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</si>
  <si>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</si>
  <si>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</si>
  <si>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</si>
  <si>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</si>
  <si>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</si>
  <si>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</si>
  <si>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</si>
  <si>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</si>
  <si>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</si>
  <si>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</si>
  <si>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</si>
  <si>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</si>
  <si>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</si>
  <si>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</si>
  <si>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</si>
  <si>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</si>
  <si>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</si>
  <si>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</si>
  <si>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</si>
  <si>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</si>
  <si>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</si>
  <si>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</si>
  <si>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</si>
  <si>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</si>
  <si>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</si>
  <si>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</si>
  <si>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</si>
  <si>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</si>
  <si>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</si>
  <si>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</si>
  <si>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</si>
  <si>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</si>
  <si>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</si>
  <si>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</si>
  <si>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</si>
  <si>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</si>
  <si>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</si>
  <si>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</si>
  <si>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</si>
  <si>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</si>
  <si>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</si>
  <si>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</si>
  <si>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</si>
  <si>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</si>
  <si>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</si>
  <si>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</si>
  <si>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</si>
  <si>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</si>
  <si>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</si>
  <si>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</si>
  <si>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</si>
  <si>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</si>
  <si>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</si>
  <si>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</si>
  <si>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</si>
  <si>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</si>
  <si>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</si>
  <si>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</si>
  <si>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</si>
  <si>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</si>
  <si>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</si>
  <si>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</si>
  <si>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</si>
  <si>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</si>
  <si>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</si>
  <si>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</si>
  <si>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</si>
  <si>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</si>
  <si>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</si>
  <si>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</si>
  <si>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</si>
  <si>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</si>
  <si>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</si>
  <si>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</si>
  <si>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</si>
  <si>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</si>
  <si>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</si>
  <si>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</si>
  <si>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</si>
  <si>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</si>
  <si>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</si>
  <si>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</si>
  <si>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</si>
  <si>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</si>
  <si>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</si>
  <si>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</si>
  <si>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</si>
  <si>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</si>
  <si>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</si>
  <si>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</si>
  <si>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</si>
  <si>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</si>
  <si>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</si>
  <si>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</si>
  <si>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</si>
  <si>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</si>
  <si>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</si>
  <si>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</si>
  <si>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</si>
  <si>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</si>
  <si>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</si>
  <si>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</si>
  <si>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</si>
  <si>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</si>
  <si>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</si>
  <si>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</si>
  <si>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</si>
  <si>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</si>
  <si>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</si>
  <si>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</si>
  <si>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</si>
  <si>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</si>
  <si>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</si>
  <si>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</si>
  <si>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</si>
  <si>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</si>
  <si>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</si>
  <si>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</si>
  <si>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</si>
  <si>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</si>
  <si>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</si>
  <si>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</si>
  <si>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</si>
  <si>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</si>
  <si>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</si>
  <si>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</si>
  <si>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</si>
  <si>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</si>
  <si>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</si>
  <si>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</si>
  <si>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</si>
  <si>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</si>
  <si>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</si>
  <si>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</si>
  <si>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</si>
  <si>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</si>
  <si>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</si>
  <si>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</si>
  <si>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</si>
  <si>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</si>
  <si>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</si>
  <si>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</si>
  <si>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</si>
  <si>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</si>
  <si>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</si>
  <si>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</si>
  <si>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</si>
  <si>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</si>
  <si>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</si>
  <si>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</si>
  <si>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</si>
  <si>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</si>
  <si>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</si>
  <si>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</si>
  <si>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</si>
  <si>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</si>
  <si>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</si>
  <si>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</si>
  <si>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</si>
  <si>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</si>
  <si>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</si>
  <si>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</si>
  <si>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</si>
  <si>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</si>
  <si>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</si>
  <si>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</si>
  <si>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</si>
  <si>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</si>
  <si>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</si>
  <si>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</si>
  <si>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</si>
  <si>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</si>
  <si>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</si>
  <si>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</si>
  <si>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</si>
  <si>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</si>
  <si>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</si>
  <si>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</si>
  <si>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</si>
  <si>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</si>
  <si>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</si>
  <si>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</si>
  <si>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</si>
  <si>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</si>
  <si>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</si>
  <si>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</si>
  <si>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</si>
  <si>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</si>
  <si>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</si>
  <si>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</si>
  <si>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</si>
  <si>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</si>
  <si>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</si>
  <si>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</si>
  <si>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</si>
  <si>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</si>
  <si>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</si>
  <si>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</si>
  <si>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</si>
  <si>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</si>
  <si>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</si>
  <si>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</si>
  <si>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</si>
  <si>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</si>
  <si>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</si>
  <si>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</si>
  <si>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</si>
  <si>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</si>
  <si>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</si>
  <si>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</si>
  <si>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</si>
  <si>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</si>
  <si>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</si>
  <si>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</si>
  <si>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</si>
  <si>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</si>
  <si>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</si>
  <si>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</si>
  <si>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</si>
  <si>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</si>
  <si>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</si>
  <si>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</si>
  <si>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</si>
  <si>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</si>
  <si>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</si>
  <si>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</si>
  <si>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</si>
  <si>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</si>
  <si>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</si>
  <si>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</si>
  <si>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</si>
  <si>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</si>
  <si>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</si>
  <si>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</si>
  <si>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</si>
  <si>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</si>
  <si>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</si>
  <si>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</si>
  <si>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</si>
  <si>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</si>
  <si>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</si>
  <si>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</si>
  <si>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</si>
  <si>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</si>
  <si>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</si>
  <si>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</si>
  <si>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</si>
  <si>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</si>
  <si>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</si>
  <si>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</si>
  <si>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</si>
  <si>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</si>
  <si>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</si>
  <si>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</si>
  <si>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</si>
  <si>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</si>
  <si>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</si>
  <si>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</si>
  <si>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</si>
  <si>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</si>
  <si>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</si>
  <si>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</si>
  <si>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</si>
  <si>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</si>
  <si>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</si>
  <si>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</si>
  <si>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</si>
  <si>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</si>
  <si>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</si>
  <si>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</si>
  <si>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</si>
  <si>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</si>
  <si>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</si>
  <si>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</si>
  <si>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</si>
  <si>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</si>
  <si>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</si>
  <si>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</si>
  <si>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</si>
  <si>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</si>
  <si>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</si>
  <si>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</si>
  <si>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</si>
  <si>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</si>
  <si>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</si>
  <si>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</si>
  <si>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</si>
  <si>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</si>
  <si>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</si>
  <si>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</si>
  <si>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</si>
  <si>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</si>
  <si>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</si>
  <si>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</si>
  <si>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</si>
  <si>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</si>
  <si>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</si>
  <si>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</si>
  <si>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</si>
  <si>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</si>
  <si>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</si>
  <si>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</si>
  <si>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</si>
  <si>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</si>
  <si>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</si>
  <si>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</si>
  <si>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</si>
  <si>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</si>
  <si>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</si>
  <si>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</si>
  <si>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</si>
  <si>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</si>
  <si>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</si>
  <si>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</si>
  <si>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</si>
  <si>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</si>
  <si>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</si>
  <si>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</si>
  <si>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</si>
  <si>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</si>
  <si>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</si>
  <si>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</si>
  <si>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</si>
  <si>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</si>
  <si>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</si>
  <si>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</si>
  <si>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</si>
  <si>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</si>
  <si>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</si>
  <si>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</si>
  <si>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</si>
  <si>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</si>
  <si>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</si>
  <si>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</si>
  <si>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</si>
  <si>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</si>
  <si>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</si>
  <si>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</si>
  <si>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</si>
  <si>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</si>
  <si>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</si>
  <si>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</si>
  <si>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</si>
  <si>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</si>
  <si>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</si>
  <si>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</si>
  <si>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</si>
  <si>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</si>
  <si>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</si>
  <si>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</si>
  <si>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</si>
  <si>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</si>
  <si>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</si>
  <si>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</si>
  <si>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</si>
  <si>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</si>
  <si>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</si>
  <si>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</si>
  <si>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</si>
  <si>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</si>
  <si>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</si>
  <si>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</si>
  <si>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</si>
  <si>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</si>
  <si>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</si>
  <si>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</si>
  <si>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</si>
  <si>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</si>
  <si>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</si>
  <si>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</si>
  <si>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</si>
  <si>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</si>
  <si>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</si>
  <si>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</si>
  <si>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</si>
  <si>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</si>
  <si>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</si>
  <si>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</si>
  <si>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</si>
  <si>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</si>
  <si>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</si>
  <si>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</si>
  <si>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</si>
  <si>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</si>
  <si>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</si>
  <si>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</si>
  <si>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</si>
  <si>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</si>
  <si>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</si>
  <si>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</si>
  <si>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</si>
  <si>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</si>
  <si>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</si>
  <si>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</si>
  <si>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</si>
  <si>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</si>
  <si>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</si>
  <si>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</si>
  <si>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</si>
  <si>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</si>
  <si>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</si>
  <si>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</si>
  <si>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</si>
  <si>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</si>
  <si>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</si>
  <si>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</si>
  <si>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</si>
  <si>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</si>
  <si>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</si>
  <si>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</si>
  <si>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</si>
  <si>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</si>
  <si>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</si>
  <si>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</si>
  <si>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</si>
  <si>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</si>
  <si>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</si>
  <si>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</si>
  <si>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</si>
  <si>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</si>
  <si>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</si>
  <si>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</si>
  <si>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</si>
  <si>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</si>
  <si>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</si>
  <si>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</si>
  <si>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</si>
  <si>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</si>
  <si>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</si>
  <si>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</si>
  <si>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</si>
  <si>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</si>
  <si>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</si>
  <si>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</si>
  <si>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</si>
  <si>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</si>
  <si>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</si>
  <si>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</si>
  <si>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</si>
  <si>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</si>
  <si>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</si>
  <si>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</si>
  <si>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</si>
  <si>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</si>
  <si>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</si>
  <si>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</si>
  <si>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</si>
  <si>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</si>
  <si>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</si>
  <si>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</si>
  <si>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</si>
  <si>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</si>
  <si>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</si>
  <si>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</si>
  <si>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</si>
  <si>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</si>
  <si>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</si>
  <si>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</si>
  <si>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</si>
  <si>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</si>
  <si>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</si>
  <si>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</si>
  <si>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</si>
  <si>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</si>
  <si>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</si>
  <si>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</si>
  <si>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</si>
  <si>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</si>
  <si>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</si>
  <si>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</si>
  <si>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</si>
  <si>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</si>
  <si>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</si>
  <si>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</si>
  <si>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</si>
  <si>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</si>
  <si>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</si>
  <si>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</si>
  <si>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</si>
  <si>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</si>
  <si>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</si>
  <si>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</si>
  <si>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</si>
  <si>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</si>
  <si>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</si>
  <si>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</si>
  <si>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</si>
  <si>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</si>
  <si>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</si>
  <si>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</si>
  <si>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</si>
  <si>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</si>
  <si>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</si>
  <si>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</si>
  <si>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</si>
  <si>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</si>
  <si>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</si>
  <si>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</si>
  <si>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</si>
  <si>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</si>
  <si>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</si>
  <si>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</si>
  <si>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</si>
  <si>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</si>
  <si>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</si>
  <si>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</si>
  <si>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</si>
  <si>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</si>
  <si>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</si>
  <si>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</si>
  <si>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</si>
  <si>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</si>
  <si>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</si>
  <si>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</si>
  <si>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</si>
  <si>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</si>
  <si>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</si>
  <si>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</si>
  <si>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</si>
  <si>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</si>
  <si>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</si>
  <si>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</si>
  <si>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</si>
  <si>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</si>
  <si>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</si>
  <si>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</si>
  <si>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</si>
  <si>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</si>
  <si>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</si>
  <si>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</si>
  <si>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</si>
  <si>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</si>
  <si>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</si>
  <si>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</si>
  <si>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</si>
  <si>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</si>
  <si>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</si>
  <si>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</si>
  <si>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</si>
  <si>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</si>
  <si>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</si>
  <si>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</si>
  <si>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</si>
  <si>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</si>
  <si>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</si>
  <si>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</si>
  <si>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</si>
  <si>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</si>
  <si>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</si>
  <si>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</si>
  <si>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</si>
  <si>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</si>
  <si>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</si>
  <si>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</si>
  <si>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</si>
  <si>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</si>
  <si>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</si>
  <si>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</si>
  <si>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</si>
  <si>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</si>
  <si>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</si>
  <si>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</si>
  <si>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</si>
  <si>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</si>
  <si>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</si>
  <si>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</si>
  <si>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</si>
  <si>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</si>
  <si>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</si>
  <si>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</si>
  <si>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</si>
  <si>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</si>
  <si>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</si>
  <si>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</si>
  <si>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</si>
  <si>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</si>
  <si>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</si>
  <si>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</si>
  <si>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</si>
  <si>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</si>
  <si>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</si>
  <si>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</si>
  <si>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</si>
  <si>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</si>
  <si>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</si>
  <si>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</si>
  <si>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</si>
  <si>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</si>
  <si>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</si>
  <si>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</si>
  <si>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</si>
  <si>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</si>
  <si>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</si>
  <si>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</si>
  <si>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</si>
  <si>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</si>
  <si>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</si>
  <si>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</si>
  <si>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</si>
  <si>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</si>
  <si>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</si>
  <si>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</si>
  <si>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</si>
  <si>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</si>
  <si>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</si>
  <si>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</si>
  <si>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</si>
  <si>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</si>
  <si>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</si>
  <si>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</si>
  <si>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</si>
  <si>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</si>
  <si>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</si>
  <si>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</si>
  <si>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</si>
  <si>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</si>
  <si>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</si>
  <si>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</si>
  <si>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</si>
  <si>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</si>
  <si>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</si>
  <si>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</si>
  <si>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</si>
  <si>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</si>
  <si>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</si>
  <si>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</si>
  <si>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</si>
  <si>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</si>
  <si>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</si>
  <si>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</si>
  <si>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</si>
  <si>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</si>
  <si>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</si>
  <si>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</si>
  <si>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</si>
  <si>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</si>
  <si>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</si>
  <si>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</si>
  <si>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</si>
  <si>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</si>
  <si>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</si>
  <si>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</si>
  <si>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</si>
  <si>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</si>
  <si>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</si>
  <si>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</si>
  <si>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</si>
  <si>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</si>
  <si>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</si>
  <si>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</si>
  <si>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</si>
  <si>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</si>
  <si>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</si>
  <si>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</si>
  <si>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</si>
  <si>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</si>
  <si>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</si>
  <si>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</si>
  <si>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</si>
  <si>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</si>
  <si>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</si>
  <si>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</si>
  <si>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</si>
  <si>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</si>
  <si>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</si>
  <si>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</si>
  <si>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</si>
  <si>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</si>
  <si>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</si>
  <si>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</si>
  <si>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</si>
  <si>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</si>
  <si>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</si>
  <si>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</si>
  <si>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</si>
  <si>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</si>
  <si>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</si>
  <si>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</si>
  <si>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</si>
  <si>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</si>
  <si>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</si>
  <si>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</si>
  <si>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</si>
  <si>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</si>
  <si>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</si>
  <si>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</si>
  <si>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</si>
  <si>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</si>
  <si>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</si>
  <si>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</si>
  <si>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</si>
  <si>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</si>
  <si>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</si>
  <si>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</si>
  <si>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</si>
  <si>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</si>
  <si>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</si>
  <si>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</si>
  <si>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</si>
  <si>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</si>
  <si>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</si>
  <si>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</si>
  <si>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</si>
  <si>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</si>
  <si>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</si>
  <si>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</si>
  <si>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</si>
  <si>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</si>
  <si>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</si>
  <si>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</si>
  <si>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</si>
  <si>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</si>
  <si>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</si>
  <si>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</si>
  <si>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</si>
  <si>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</si>
  <si>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</si>
  <si>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</si>
  <si>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</si>
  <si>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</si>
  <si>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</si>
  <si>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</si>
  <si>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</si>
  <si>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</si>
  <si>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</si>
  <si>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</si>
  <si>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</si>
  <si>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</si>
  <si>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</si>
  <si>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</si>
  <si>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</si>
  <si>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</si>
  <si>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</si>
  <si>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</si>
  <si>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</si>
  <si>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</si>
  <si>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</si>
  <si>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</si>
  <si>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</si>
  <si>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</si>
  <si>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</si>
  <si>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</si>
  <si>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</si>
  <si>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</si>
  <si>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</si>
  <si>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</si>
  <si>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</si>
  <si>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</si>
  <si>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</si>
  <si>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</si>
  <si>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</si>
  <si>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</si>
  <si>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</si>
  <si>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</si>
  <si>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</si>
  <si>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</si>
  <si>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</si>
  <si>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</si>
  <si>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</si>
  <si>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</si>
  <si>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</si>
  <si>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</si>
  <si>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</si>
  <si>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</si>
  <si>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</si>
  <si>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</si>
  <si>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</si>
  <si>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</si>
  <si>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</si>
  <si>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</si>
  <si>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</si>
  <si>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</si>
  <si>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</si>
  <si>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</si>
  <si>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</si>
  <si>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</si>
  <si>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</si>
  <si>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</si>
  <si>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</si>
  <si>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</si>
  <si>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</si>
  <si>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</si>
  <si>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</si>
  <si>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</si>
  <si>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</si>
  <si>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</si>
  <si>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</si>
  <si>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</si>
  <si>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</si>
  <si>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</si>
  <si>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</si>
  <si>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</si>
  <si>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</si>
  <si>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</si>
  <si>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</si>
  <si>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</si>
  <si>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</si>
  <si>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</si>
  <si>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</si>
  <si>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</si>
  <si>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</si>
  <si>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</si>
  <si>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</si>
  <si>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</si>
  <si>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</si>
  <si>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</si>
  <si>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</si>
  <si>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</si>
  <si>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</si>
  <si>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</si>
  <si>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</si>
  <si>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</si>
  <si>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</si>
  <si>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</si>
  <si>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</si>
  <si>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</si>
  <si>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</si>
  <si>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</si>
  <si>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</si>
  <si>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</si>
  <si>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</si>
  <si>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</si>
  <si>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</si>
  <si>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</si>
  <si>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</si>
  <si>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</si>
  <si>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</si>
  <si>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</si>
  <si>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</si>
  <si>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</si>
  <si>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</si>
  <si>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</si>
  <si>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</si>
  <si>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</si>
  <si>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</si>
  <si>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</si>
  <si>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</si>
  <si>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</si>
  <si>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</si>
  <si>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</si>
  <si>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</si>
  <si>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</si>
  <si>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</si>
  <si>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</si>
  <si>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</si>
  <si>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</si>
  <si>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</si>
  <si>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</si>
  <si>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</si>
  <si>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</si>
  <si>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</si>
  <si>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</si>
  <si>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</si>
  <si>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</si>
  <si>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</si>
  <si>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</si>
  <si>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</si>
  <si>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</si>
  <si>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</si>
  <si>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</si>
  <si>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</si>
  <si>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</si>
  <si>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</si>
  <si>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</si>
  <si>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</si>
  <si>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</si>
  <si>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</si>
  <si>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</si>
  <si>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</si>
  <si>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</si>
  <si>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</si>
  <si>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</si>
  <si>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</si>
  <si>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</si>
  <si>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</si>
  <si>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</si>
  <si>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</si>
  <si>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</si>
  <si>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</si>
  <si>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</si>
  <si>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</si>
  <si>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</si>
  <si>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</si>
  <si>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</si>
  <si>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</si>
  <si>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</si>
  <si>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</si>
  <si>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</si>
  <si>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</si>
  <si>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</si>
  <si>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</si>
  <si>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</si>
  <si>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</si>
  <si>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</si>
  <si>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</si>
  <si>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</si>
  <si>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</si>
  <si>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</si>
  <si>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</si>
  <si>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</si>
  <si>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</si>
  <si>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</si>
  <si>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</si>
  <si>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</si>
  <si>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</si>
  <si>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</si>
  <si>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</si>
  <si>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</si>
  <si>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</si>
  <si>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</si>
  <si>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</si>
  <si>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</si>
  <si>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</si>
  <si>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</si>
  <si>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</si>
  <si>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</si>
  <si>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</si>
  <si>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</si>
  <si>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</si>
  <si>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</si>
  <si>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</si>
  <si>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</si>
  <si>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</si>
  <si>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</si>
  <si>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</si>
  <si>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</si>
  <si>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</si>
  <si>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</si>
  <si>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</si>
  <si>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</si>
  <si>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</si>
  <si>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</si>
  <si>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</si>
  <si>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</si>
  <si>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</si>
  <si>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</si>
  <si>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</si>
  <si>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</si>
  <si>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</si>
  <si>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</si>
  <si>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</si>
  <si>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</si>
  <si>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</si>
  <si>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</si>
  <si>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</si>
  <si>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</si>
  <si>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</si>
  <si>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</si>
  <si>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</si>
  <si>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</si>
  <si>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</si>
  <si>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</si>
  <si>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</si>
  <si>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</si>
  <si>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</si>
  <si>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</si>
  <si>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</si>
  <si>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</si>
  <si>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</si>
  <si>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</si>
  <si>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</si>
  <si>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</si>
  <si>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</si>
  <si>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</si>
  <si>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</si>
  <si>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</si>
  <si>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</si>
  <si>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</si>
  <si>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</si>
  <si>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</si>
  <si>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</si>
  <si>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</si>
  <si>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</si>
  <si>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</si>
  <si>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</si>
  <si>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</si>
  <si>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</si>
  <si>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</si>
  <si>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</si>
  <si>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</si>
  <si>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</si>
  <si>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</si>
  <si>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</si>
  <si>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</si>
  <si>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</si>
  <si>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</si>
  <si>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</si>
  <si>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</si>
  <si>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</si>
  <si>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</si>
  <si>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</si>
  <si>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</si>
  <si>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</si>
  <si>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</si>
  <si>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</si>
  <si>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</si>
  <si>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</si>
  <si>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</si>
  <si>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</si>
  <si>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</si>
  <si>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</si>
  <si>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</si>
  <si>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</si>
  <si>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</si>
  <si>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</si>
  <si>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</si>
  <si>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</si>
  <si>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</si>
  <si>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</si>
  <si>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</si>
  <si>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</si>
  <si>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</si>
  <si>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</si>
  <si>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</si>
  <si>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</si>
  <si>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</si>
  <si>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</si>
  <si>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</si>
  <si>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</si>
  <si>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</si>
  <si>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</si>
  <si>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</si>
  <si>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</si>
  <si>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</si>
  <si>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</si>
  <si>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</si>
  <si>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</si>
  <si>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</si>
  <si>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</si>
  <si>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</si>
  <si>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</si>
  <si>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</si>
  <si>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</si>
  <si>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</si>
  <si>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</si>
  <si>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</si>
  <si>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</si>
  <si>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</si>
  <si>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</si>
  <si>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</si>
  <si>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</si>
  <si>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</si>
  <si>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</si>
  <si>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</si>
  <si>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</si>
  <si>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</si>
  <si>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</si>
  <si>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</si>
  <si>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</si>
  <si>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</si>
  <si>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</si>
  <si>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</si>
  <si>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</si>
  <si>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</si>
  <si>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</si>
  <si>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</si>
  <si>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</si>
  <si>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</si>
  <si>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</si>
  <si>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</si>
  <si>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</si>
  <si>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</si>
  <si>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</si>
  <si>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</si>
  <si>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</si>
  <si>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</si>
  <si>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</si>
  <si>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</si>
  <si>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</si>
  <si>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</si>
  <si>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</si>
  <si>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</si>
  <si>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</si>
  <si>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</si>
  <si>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</si>
  <si>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</si>
  <si>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</si>
  <si>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</si>
  <si>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</si>
  <si>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</si>
  <si>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</si>
  <si>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</si>
  <si>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</si>
  <si>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</si>
  <si>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</si>
  <si>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</si>
  <si>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</si>
  <si>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</si>
  <si>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</si>
  <si>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</si>
  <si>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</si>
  <si>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</si>
  <si>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</si>
  <si>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</si>
  <si>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</si>
  <si>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</si>
  <si>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</si>
  <si>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</si>
  <si>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</si>
  <si>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</si>
  <si>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</si>
  <si>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</si>
  <si>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</si>
  <si>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</si>
  <si>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</si>
  <si>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</si>
  <si>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</si>
  <si>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</si>
  <si>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</si>
  <si>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</si>
  <si>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</si>
  <si>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</si>
  <si>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</si>
  <si>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</si>
  <si>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</si>
  <si>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</si>
  <si>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</si>
  <si>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</si>
  <si>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</si>
  <si>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</si>
  <si>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</si>
  <si>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</si>
  <si>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</si>
  <si>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</si>
  <si>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</si>
  <si>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</si>
  <si>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</si>
  <si>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</si>
  <si>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</si>
  <si>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</si>
  <si>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</si>
  <si>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</si>
  <si>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</si>
  <si>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</si>
  <si>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</si>
  <si>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</si>
  <si>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</si>
  <si>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</si>
  <si>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</si>
  <si>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</si>
  <si>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</si>
  <si>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</si>
  <si>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</si>
  <si>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</si>
  <si>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</si>
  <si>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</si>
  <si>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</si>
  <si>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</si>
  <si>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</si>
  <si>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</si>
  <si>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</si>
  <si>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</si>
  <si>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</si>
  <si>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</si>
  <si>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</si>
  <si>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</si>
  <si>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</si>
  <si>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</si>
  <si>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</si>
  <si>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</si>
  <si>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</si>
  <si>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</si>
  <si>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</si>
  <si>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</si>
  <si>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</si>
  <si>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</si>
  <si>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</si>
  <si>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</si>
  <si>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</si>
  <si>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</si>
  <si>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</si>
  <si>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</si>
  <si>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</si>
  <si>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</si>
  <si>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</si>
  <si>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</si>
  <si>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</si>
  <si>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</si>
  <si>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</si>
  <si>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</si>
  <si>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</si>
  <si>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</si>
  <si>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</si>
  <si>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</si>
  <si>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</si>
  <si>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</si>
  <si>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</si>
  <si>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</si>
  <si>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</si>
  <si>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</si>
  <si>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</si>
  <si>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</si>
  <si>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</si>
  <si>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</si>
  <si>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</si>
  <si>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</si>
  <si>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</si>
  <si>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</si>
  <si>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</si>
  <si>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</si>
  <si>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</si>
  <si>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</si>
  <si>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</si>
  <si>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</si>
  <si>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</si>
  <si>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</si>
  <si>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</si>
  <si>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</si>
  <si>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</si>
  <si>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</si>
  <si>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</si>
  <si>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</si>
  <si>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</si>
  <si>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</si>
  <si>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</si>
  <si>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</si>
  <si>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</si>
  <si>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</si>
  <si>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</si>
  <si>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</si>
  <si>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</si>
  <si>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</si>
  <si>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</si>
  <si>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</si>
  <si>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</si>
  <si>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</si>
  <si>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</si>
  <si>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</si>
  <si>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</si>
  <si>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</si>
  <si>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</si>
  <si>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</si>
  <si>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</si>
  <si>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</si>
  <si>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</si>
  <si>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</si>
  <si>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</si>
  <si>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</si>
  <si>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</si>
  <si>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</si>
  <si>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</si>
  <si>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</si>
  <si>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</si>
  <si>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</si>
  <si>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</si>
  <si>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</si>
  <si>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</si>
  <si>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</si>
  <si>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</si>
  <si>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</si>
  <si>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</si>
  <si>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</si>
  <si>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</si>
  <si>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</si>
  <si>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</si>
  <si>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</si>
  <si>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</si>
  <si>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</si>
  <si>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</si>
  <si>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</si>
  <si>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</si>
  <si>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</si>
  <si>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</si>
  <si>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</si>
  <si>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</si>
  <si>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</si>
  <si>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</si>
  <si>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</si>
  <si>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</si>
  <si>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</si>
  <si>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</si>
  <si>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</si>
  <si>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</si>
  <si>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</si>
  <si>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</si>
  <si>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</si>
  <si>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</si>
  <si>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</si>
  <si>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</si>
  <si>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</si>
  <si>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</si>
  <si>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</si>
  <si>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</si>
  <si>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</si>
  <si>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</si>
  <si>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</si>
  <si>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</si>
  <si>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</si>
  <si>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</si>
  <si>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</si>
  <si>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</si>
  <si>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</si>
  <si>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</si>
  <si>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</si>
  <si>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</si>
  <si>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</si>
  <si>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</si>
  <si>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</si>
  <si>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</si>
  <si>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</si>
  <si>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</si>
  <si>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</si>
  <si>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</si>
  <si>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</si>
  <si>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</si>
  <si>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</si>
  <si>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</si>
  <si>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</si>
  <si>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</si>
  <si>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</si>
  <si>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</si>
  <si>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</si>
  <si>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</si>
  <si>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</si>
  <si>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</si>
  <si>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</si>
  <si>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</si>
  <si>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</si>
  <si>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</si>
  <si>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</si>
  <si>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</si>
  <si>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</si>
  <si>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</si>
  <si>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</si>
  <si>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</si>
  <si>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</si>
  <si>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</si>
  <si>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</si>
  <si>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</si>
  <si>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</si>
  <si>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</si>
  <si>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</si>
  <si>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</si>
  <si>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</si>
  <si>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</si>
  <si>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</si>
  <si>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</si>
  <si>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</si>
  <si>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</si>
  <si>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</si>
  <si>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</si>
  <si>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</si>
  <si>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</si>
  <si>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</si>
  <si>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</si>
  <si>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</si>
  <si>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</si>
  <si>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</si>
  <si>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</si>
  <si>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</si>
  <si>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</si>
  <si>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</si>
  <si>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</si>
  <si>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</si>
  <si>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</si>
  <si>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</si>
  <si>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</si>
  <si>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</si>
  <si>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</si>
  <si>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</si>
  <si>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</si>
  <si>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</si>
  <si>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</si>
  <si>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</si>
  <si>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</si>
  <si>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</si>
  <si>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</si>
  <si>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</si>
  <si>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</si>
  <si>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</si>
  <si>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</si>
  <si>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</si>
  <si>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</si>
  <si>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</si>
  <si>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</si>
  <si>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</si>
  <si>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</si>
  <si>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</si>
  <si>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</si>
  <si>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</si>
  <si>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</si>
  <si>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</si>
  <si>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</si>
  <si>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</si>
  <si>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</si>
  <si>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</si>
  <si>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</si>
  <si>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</si>
  <si>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</si>
  <si>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</si>
  <si>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</si>
  <si>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</si>
  <si>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</si>
  <si>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</si>
  <si>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</si>
  <si>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</si>
  <si>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</si>
  <si>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</si>
  <si>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</si>
  <si>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</si>
  <si>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</si>
  <si>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</si>
  <si>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</si>
  <si>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</si>
  <si>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</si>
  <si>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</si>
  <si>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</si>
  <si>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</si>
  <si>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</si>
  <si>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</si>
  <si>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</si>
  <si>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</si>
  <si>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</si>
  <si>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</si>
  <si>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</si>
  <si>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</si>
  <si>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</si>
  <si>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</si>
  <si>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</si>
  <si>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</si>
  <si>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</si>
  <si>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</si>
  <si>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</si>
  <si>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</si>
  <si>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</si>
  <si>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</si>
  <si>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</si>
  <si>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</si>
  <si>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</si>
  <si>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</si>
  <si>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</si>
  <si>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</si>
  <si>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</si>
  <si>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</si>
  <si>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</si>
  <si>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</si>
  <si>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</si>
  <si>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</si>
  <si>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</si>
  <si>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</si>
  <si>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</si>
  <si>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</si>
  <si>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</si>
  <si>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</si>
  <si>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</si>
  <si>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</si>
  <si>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</si>
  <si>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</si>
  <si>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</si>
  <si>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</si>
  <si>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</si>
  <si>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</si>
  <si>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</si>
  <si>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</si>
  <si>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</si>
  <si>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</si>
  <si>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</si>
  <si>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</si>
  <si>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</si>
  <si>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</si>
  <si>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</si>
  <si>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</si>
  <si>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</si>
  <si>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</si>
  <si>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</si>
  <si>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</si>
  <si>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</si>
  <si>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</si>
  <si>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</si>
  <si>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</si>
  <si>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</si>
  <si>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</si>
  <si>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</si>
  <si>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</si>
  <si>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</si>
  <si>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</si>
  <si>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</si>
  <si>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</si>
  <si>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</si>
  <si>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</si>
  <si>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</si>
  <si>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</si>
  <si>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</si>
  <si>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</si>
  <si>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</si>
  <si>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</si>
  <si>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</si>
  <si>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</si>
  <si>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</si>
  <si>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</si>
  <si>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</si>
  <si>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</si>
  <si>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</si>
  <si>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</si>
  <si>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</si>
  <si>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</si>
  <si>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</si>
  <si>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</si>
  <si>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</si>
  <si>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</si>
  <si>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</si>
  <si>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</si>
  <si>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</si>
  <si>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</si>
  <si>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</si>
  <si>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</si>
  <si>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</si>
  <si>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</si>
  <si>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</si>
  <si>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</si>
  <si>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</si>
  <si>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</si>
  <si>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</si>
  <si>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</si>
  <si>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</si>
  <si>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</si>
  <si>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</si>
  <si>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</si>
  <si>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</si>
  <si>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</si>
  <si>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</si>
  <si>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</si>
  <si>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</si>
  <si>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</si>
  <si>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</si>
  <si>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</si>
  <si>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</si>
  <si>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</si>
  <si>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</si>
  <si>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</si>
  <si>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</si>
  <si>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</si>
  <si>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</si>
  <si>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</si>
  <si>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</si>
  <si>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</si>
  <si>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</si>
  <si>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</si>
  <si>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</si>
  <si>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</si>
  <si>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</si>
  <si>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</si>
  <si>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</si>
  <si>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</si>
  <si>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</si>
  <si>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</si>
  <si>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</si>
  <si>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</si>
  <si>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</si>
  <si>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</si>
  <si>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</si>
  <si>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</si>
  <si>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</si>
  <si>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</si>
  <si>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</si>
  <si>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</si>
  <si>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</si>
  <si>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</si>
  <si>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</si>
  <si>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</si>
  <si>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</si>
  <si>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</si>
  <si>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</si>
  <si>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</si>
  <si>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</si>
  <si>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</si>
  <si>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</si>
  <si>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</si>
  <si>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</si>
  <si>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</si>
  <si>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</si>
  <si>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</si>
  <si>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</si>
  <si>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</si>
  <si>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</si>
  <si>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</si>
  <si>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</si>
  <si>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</si>
  <si>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</si>
  <si>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</si>
  <si>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</si>
  <si>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</si>
  <si>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</si>
  <si>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</si>
  <si>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</si>
  <si>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</si>
  <si>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</si>
  <si>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</si>
  <si>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</si>
  <si>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</si>
  <si>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</si>
  <si>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</si>
  <si>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</si>
  <si>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</si>
  <si>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</si>
  <si>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</si>
  <si>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</si>
  <si>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</si>
  <si>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</si>
  <si>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</si>
  <si>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</si>
  <si>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</si>
  <si>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</si>
  <si>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</si>
  <si>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</si>
  <si>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</si>
  <si>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</si>
  <si>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</si>
  <si>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</si>
  <si>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</si>
  <si>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</si>
  <si>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</si>
  <si>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</si>
  <si>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</si>
  <si>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</si>
  <si>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</si>
  <si>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</si>
  <si>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</si>
  <si>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</si>
  <si>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</si>
  <si>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</si>
  <si>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</si>
  <si>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</si>
  <si>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</si>
  <si>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</si>
  <si>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</si>
  <si>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</si>
  <si>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</si>
  <si>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</si>
  <si>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</si>
  <si>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</si>
  <si>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</si>
  <si>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</si>
  <si>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</si>
  <si>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</si>
  <si>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</si>
  <si>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</si>
  <si>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</si>
  <si>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</si>
  <si>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</si>
  <si>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</si>
  <si>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</si>
  <si>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</si>
  <si>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</si>
  <si>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</si>
  <si>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</si>
  <si>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</si>
  <si>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</si>
  <si>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</si>
  <si>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</si>
  <si>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</si>
  <si>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</si>
  <si>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</si>
  <si>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</si>
  <si>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</si>
  <si>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</si>
  <si>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</si>
  <si>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</si>
  <si>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</si>
  <si>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</si>
  <si>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</si>
  <si>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</si>
  <si>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</si>
  <si>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</si>
  <si>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</si>
  <si>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</si>
  <si>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</si>
  <si>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</si>
  <si>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</si>
  <si>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</si>
  <si>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</si>
  <si>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</si>
  <si>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</si>
  <si>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</si>
  <si>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</si>
  <si>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</si>
  <si>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</si>
  <si>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</si>
  <si>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</si>
  <si>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</si>
  <si>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</si>
  <si>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</si>
  <si>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</si>
  <si>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</si>
  <si>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</si>
  <si>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</si>
  <si>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</si>
  <si>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</si>
  <si>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</si>
  <si>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</si>
  <si>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</si>
  <si>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</si>
  <si>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</si>
  <si>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</si>
  <si>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</si>
  <si>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</si>
  <si>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</si>
  <si>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</si>
  <si>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</si>
  <si>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</si>
  <si>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</si>
  <si>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</si>
  <si>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</si>
  <si>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</si>
  <si>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</si>
  <si>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</si>
  <si>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</si>
  <si>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</si>
  <si>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</si>
  <si>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</si>
  <si>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</si>
  <si>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</si>
  <si>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</si>
  <si>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</si>
  <si>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</si>
  <si>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</si>
  <si>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</si>
  <si>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</si>
  <si>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</si>
  <si>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</si>
  <si>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</si>
  <si>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</si>
  <si>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</si>
  <si>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</si>
  <si>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</si>
  <si>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</si>
  <si>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</si>
  <si>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</si>
  <si>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</si>
  <si>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</si>
  <si>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</si>
  <si>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</si>
  <si>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</si>
  <si>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</si>
  <si>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</si>
  <si>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</si>
  <si>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</si>
  <si>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</si>
  <si>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</si>
  <si>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</si>
  <si>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</si>
  <si>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</si>
  <si>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</si>
  <si>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</si>
  <si>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</si>
  <si>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</si>
  <si>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</si>
  <si>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</si>
  <si>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</si>
  <si>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</si>
  <si>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</si>
  <si>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</si>
  <si>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</si>
  <si>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</si>
  <si>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</si>
  <si>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</si>
  <si>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</si>
  <si>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</si>
  <si>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</si>
  <si>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</si>
  <si>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</si>
  <si>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</si>
  <si>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</si>
  <si>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</si>
  <si>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</si>
  <si>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</si>
  <si>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</si>
  <si>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</si>
  <si>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</si>
  <si>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</si>
  <si>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</si>
  <si>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</si>
  <si>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</si>
  <si>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</si>
  <si>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</si>
  <si>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</si>
  <si>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</si>
  <si>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</si>
  <si>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</si>
  <si>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</si>
  <si>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</si>
  <si>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</si>
  <si>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</si>
  <si>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</si>
  <si>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</si>
  <si>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</si>
  <si>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</si>
  <si>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</si>
  <si>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</si>
  <si>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</si>
  <si>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</si>
  <si>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</si>
  <si>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</si>
  <si>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</si>
  <si>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</si>
  <si>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</si>
  <si>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</si>
  <si>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</si>
  <si>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</si>
  <si>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</si>
  <si>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</si>
  <si>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</si>
  <si>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</si>
  <si>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</si>
  <si>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</si>
  <si>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</si>
  <si>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</si>
  <si>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</si>
  <si>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</si>
  <si>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</si>
  <si>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</si>
  <si>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</si>
  <si>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</si>
  <si>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</si>
  <si>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</si>
  <si>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</si>
  <si>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</si>
  <si>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</si>
  <si>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</si>
  <si>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</si>
  <si>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</si>
  <si>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</si>
  <si>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</si>
  <si>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</si>
  <si>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</si>
  <si>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</si>
  <si>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</si>
  <si>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</si>
  <si>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</si>
  <si>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</si>
  <si>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</si>
  <si>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</si>
  <si>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</si>
  <si>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</si>
  <si>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</si>
  <si>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</si>
  <si>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</si>
  <si>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</si>
  <si>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</si>
  <si>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</si>
  <si>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</si>
  <si>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</si>
  <si>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</si>
  <si>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</si>
  <si>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</si>
  <si>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</si>
  <si>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</si>
  <si>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</si>
  <si>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</si>
  <si>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</si>
  <si>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</si>
  <si>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</si>
  <si>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</si>
  <si>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</si>
  <si>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</si>
  <si>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</si>
  <si>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</si>
  <si>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</si>
  <si>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</si>
  <si>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</si>
  <si>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</si>
  <si>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</si>
  <si>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</si>
  <si>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</si>
  <si>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</si>
  <si>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</si>
  <si>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</si>
  <si>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</si>
  <si>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</si>
  <si>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</si>
  <si>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</si>
  <si>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</si>
  <si>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</si>
  <si>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</si>
  <si>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</si>
  <si>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</si>
  <si>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</si>
  <si>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</si>
  <si>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</si>
  <si>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</si>
  <si>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</si>
  <si>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</si>
  <si>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</si>
  <si>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</si>
  <si>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</si>
  <si>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</si>
  <si>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</si>
  <si>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</si>
  <si>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</si>
  <si>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</si>
  <si>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</si>
  <si>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</si>
  <si>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</si>
  <si>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</si>
  <si>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</si>
  <si>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</si>
  <si>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</si>
  <si>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</si>
  <si>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</si>
  <si>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</si>
  <si>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</si>
  <si>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</si>
  <si>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</si>
  <si>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</si>
  <si>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</si>
  <si>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</si>
  <si>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</si>
  <si>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</si>
  <si>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</si>
  <si>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</si>
  <si>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</si>
  <si>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</si>
  <si>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</si>
  <si>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</si>
  <si>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</si>
  <si>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</si>
  <si>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</si>
  <si>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</si>
  <si>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</si>
  <si>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</si>
  <si>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</si>
  <si>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</si>
  <si>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</si>
  <si>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</si>
  <si>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</si>
  <si>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</si>
  <si>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</si>
  <si>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</si>
  <si>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</si>
  <si>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</si>
  <si>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</si>
  <si>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</si>
  <si>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</si>
  <si>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</si>
  <si>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</si>
  <si>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</si>
  <si>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</si>
  <si>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</si>
  <si>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</si>
  <si>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</si>
  <si>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</si>
  <si>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</si>
  <si>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</si>
  <si>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</si>
  <si>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</si>
  <si>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</si>
  <si>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</si>
  <si>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</si>
  <si>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</si>
  <si>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</si>
  <si>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</si>
  <si>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</si>
  <si>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</si>
  <si>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</si>
  <si>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</si>
  <si>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</si>
  <si>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</si>
  <si>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</si>
  <si>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</si>
  <si>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</si>
  <si>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</si>
  <si>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</si>
  <si>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</si>
  <si>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</si>
  <si>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</si>
  <si>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</si>
  <si>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</si>
  <si>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</si>
  <si>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</si>
  <si>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</si>
  <si>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</si>
  <si>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</si>
  <si>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</si>
  <si>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</si>
  <si>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</si>
  <si>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</si>
  <si>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</si>
  <si>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</si>
  <si>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</si>
  <si>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</si>
  <si>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</si>
  <si>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</si>
  <si>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</si>
  <si>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</si>
  <si>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</si>
  <si>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</si>
  <si>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</si>
  <si>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</si>
  <si>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</si>
  <si>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</si>
  <si>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</si>
  <si>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</si>
  <si>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</si>
  <si>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</si>
  <si>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</si>
  <si>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</si>
  <si>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</si>
  <si>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</si>
  <si>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</si>
  <si>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</si>
  <si>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</si>
  <si>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</si>
  <si>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</si>
  <si>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</si>
  <si>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</si>
  <si>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</si>
  <si>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</si>
  <si>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</si>
  <si>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</si>
  <si>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</si>
  <si>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</si>
  <si>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</si>
  <si>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</si>
  <si>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</si>
  <si>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</si>
  <si>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</si>
  <si>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</si>
  <si>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</si>
  <si>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</si>
  <si>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</si>
  <si>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</si>
  <si>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</si>
  <si>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</si>
  <si>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</si>
  <si>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</si>
  <si>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</si>
  <si>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</si>
  <si>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</si>
  <si>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</si>
  <si>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</si>
  <si>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</si>
  <si>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</si>
  <si>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</si>
  <si>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</si>
  <si>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</si>
  <si>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</si>
  <si>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</si>
  <si>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</si>
  <si>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</si>
  <si>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</si>
  <si>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</si>
  <si>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</si>
  <si>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</si>
  <si>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</si>
  <si>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</si>
  <si>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</si>
  <si>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</si>
  <si>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</si>
  <si>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</si>
  <si>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</si>
  <si>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</si>
  <si>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</si>
  <si>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</si>
  <si>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</si>
  <si>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</si>
  <si>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</si>
  <si>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</si>
  <si>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</si>
  <si>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</si>
  <si>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</si>
  <si>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</si>
  <si>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</si>
  <si>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</si>
  <si>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</si>
  <si>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</si>
  <si>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</si>
  <si>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</si>
  <si>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</si>
  <si>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</si>
  <si>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</si>
  <si>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</si>
  <si>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</si>
  <si>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</si>
  <si>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</si>
  <si>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</si>
  <si>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</si>
  <si>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</si>
  <si>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</si>
  <si>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</si>
  <si>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</si>
  <si>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</si>
  <si>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</si>
  <si>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</si>
  <si>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</si>
  <si>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</si>
  <si>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</si>
  <si>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</si>
  <si>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</si>
  <si>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</si>
  <si>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</si>
  <si>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</si>
  <si>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</si>
  <si>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</si>
  <si>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</si>
  <si>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</si>
  <si>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</si>
  <si>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</si>
  <si>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</si>
  <si>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</si>
  <si>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</si>
  <si>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</si>
  <si>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</si>
  <si>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</si>
  <si>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</si>
  <si>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</si>
  <si>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</si>
  <si>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</si>
  <si>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</si>
  <si>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</si>
  <si>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</si>
  <si>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</si>
  <si>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</si>
  <si>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</si>
  <si>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</si>
  <si>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</si>
  <si>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</si>
  <si>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</si>
  <si>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</si>
  <si>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</si>
  <si>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</si>
  <si>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</si>
  <si>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</si>
  <si>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</si>
  <si>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</si>
  <si>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</si>
  <si>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</si>
  <si>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</si>
  <si>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</si>
  <si>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</si>
  <si>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</si>
  <si>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</si>
  <si>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</si>
  <si>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</si>
  <si>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</si>
  <si>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</si>
  <si>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</si>
  <si>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</si>
  <si>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</si>
  <si>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</si>
  <si>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</si>
  <si>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</si>
  <si>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</si>
  <si>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</si>
  <si>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</si>
  <si>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</si>
  <si>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</si>
  <si>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</si>
  <si>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</si>
  <si>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</si>
  <si>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</si>
  <si>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</si>
  <si>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</si>
  <si>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</si>
  <si>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</si>
  <si>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</si>
  <si>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</si>
  <si>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</si>
  <si>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</si>
  <si>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</si>
  <si>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</si>
  <si>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</si>
  <si>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</si>
  <si>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</si>
  <si>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</si>
  <si>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</si>
  <si>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</si>
  <si>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</si>
  <si>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</si>
  <si>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</si>
  <si>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</si>
  <si>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</si>
  <si>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</si>
  <si>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</si>
  <si>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</si>
  <si>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</si>
  <si>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</si>
  <si>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</si>
  <si>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</si>
  <si>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</si>
  <si>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</si>
  <si>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</si>
  <si>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</si>
  <si>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</si>
  <si>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</si>
  <si>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</si>
  <si>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</si>
  <si>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</si>
  <si>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</si>
  <si>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</si>
  <si>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</si>
  <si>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</si>
  <si>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</si>
  <si>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</si>
  <si>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</si>
  <si>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</si>
  <si>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</si>
  <si>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</si>
  <si>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</si>
  <si>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</si>
  <si>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</si>
  <si>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</si>
  <si>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</si>
  <si>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</si>
  <si>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</si>
  <si>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</si>
  <si>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</si>
  <si>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</si>
  <si>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</si>
  <si>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</si>
  <si>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</si>
  <si>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</si>
  <si>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</si>
  <si>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</si>
  <si>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</si>
  <si>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</si>
  <si>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</si>
  <si>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</si>
  <si>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</si>
  <si>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</si>
  <si>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</si>
  <si>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</si>
  <si>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</si>
  <si>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</si>
  <si>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</si>
  <si>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</si>
  <si>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</si>
  <si>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</si>
  <si>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</si>
  <si>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</si>
  <si>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</si>
  <si>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</si>
  <si>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</si>
  <si>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</si>
  <si>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</si>
  <si>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</si>
  <si>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</si>
  <si>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</si>
  <si>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</si>
  <si>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</si>
  <si>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</si>
  <si>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</si>
  <si>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</si>
  <si>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</si>
  <si>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</si>
  <si>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</si>
  <si>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</si>
  <si>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</si>
  <si>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</si>
  <si>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</si>
  <si>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</si>
  <si>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</si>
  <si>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</si>
  <si>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</si>
  <si>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</si>
  <si>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</si>
  <si>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</si>
  <si>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</si>
  <si>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</si>
  <si>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</si>
  <si>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</si>
  <si>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</si>
  <si>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</si>
  <si>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</si>
  <si>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</si>
  <si>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</si>
  <si>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</si>
  <si>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</si>
  <si>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</si>
  <si>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</si>
  <si>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</si>
  <si>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</si>
  <si>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</si>
  <si>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</si>
  <si>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</si>
  <si>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</si>
  <si>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</si>
  <si>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</si>
  <si>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</si>
  <si>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</si>
  <si>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</si>
  <si>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</si>
  <si>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</si>
  <si>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</si>
  <si>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</si>
  <si>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</si>
  <si>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</si>
  <si>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</si>
  <si>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</si>
  <si>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</si>
  <si>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</si>
  <si>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</si>
  <si>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</si>
  <si>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</si>
  <si>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</si>
  <si>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</si>
  <si>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</si>
  <si>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</si>
  <si>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</si>
  <si>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</si>
  <si>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</si>
  <si>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</si>
  <si>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</si>
  <si>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</si>
  <si>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</si>
  <si>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</si>
  <si>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</si>
  <si>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</si>
  <si>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</si>
  <si>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</si>
  <si>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</si>
  <si>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</si>
  <si>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</si>
  <si>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</si>
  <si>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</si>
  <si>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</si>
  <si>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</si>
  <si>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</si>
  <si>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</si>
  <si>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</si>
  <si>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</si>
  <si>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</si>
  <si>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</si>
  <si>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</si>
  <si>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</si>
  <si>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</si>
  <si>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</si>
  <si>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</si>
  <si>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</si>
  <si>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</si>
  <si>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</si>
  <si>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</si>
  <si>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</si>
  <si>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</si>
  <si>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</si>
  <si>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</si>
  <si>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</si>
  <si>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</si>
  <si>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</si>
  <si>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</si>
  <si>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</si>
  <si>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</si>
  <si>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</si>
  <si>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</si>
  <si>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</si>
  <si>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</si>
  <si>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</si>
  <si>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</si>
  <si>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</si>
  <si>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</si>
  <si>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</si>
  <si>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</si>
  <si>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</si>
  <si>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</si>
  <si>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</si>
  <si>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</si>
  <si>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</si>
  <si>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</si>
  <si>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</si>
  <si>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</si>
  <si>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</si>
  <si>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</si>
  <si>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</si>
  <si>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</si>
  <si>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</si>
  <si>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</si>
  <si>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</si>
  <si>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</si>
  <si>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</si>
  <si>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</si>
  <si>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</si>
  <si>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</si>
  <si>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</si>
  <si>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</si>
  <si>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</si>
  <si>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</si>
  <si>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</si>
  <si>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</si>
  <si>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</si>
  <si>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</si>
  <si>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</si>
  <si>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</si>
  <si>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</si>
  <si>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</si>
  <si>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</si>
  <si>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</si>
  <si>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</si>
  <si>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</si>
  <si>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</si>
  <si>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</si>
  <si>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</si>
  <si>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</si>
  <si>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</si>
  <si>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</si>
  <si>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</si>
  <si>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</si>
  <si>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</si>
  <si>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</si>
  <si>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</si>
  <si>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</si>
  <si>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</si>
  <si>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</si>
  <si>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</si>
  <si>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</si>
  <si>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</si>
  <si>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</si>
  <si>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</si>
  <si>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</si>
  <si>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</si>
  <si>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</si>
  <si>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</si>
  <si>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</si>
  <si>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</si>
  <si>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</si>
  <si>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</si>
  <si>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</si>
  <si>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</si>
  <si>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</si>
  <si>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</si>
  <si>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</si>
  <si>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</si>
  <si>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</si>
  <si>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</si>
  <si>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</si>
  <si>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</si>
  <si>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</si>
  <si>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</si>
  <si>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</si>
  <si>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</si>
  <si>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</si>
  <si>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</si>
  <si>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</si>
  <si>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</si>
  <si>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</si>
  <si>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</si>
  <si>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</si>
  <si>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</si>
  <si>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</si>
  <si>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</si>
  <si>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</si>
  <si>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</si>
  <si>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</si>
  <si>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</si>
  <si>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</si>
  <si>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</si>
  <si>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</si>
  <si>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</si>
  <si>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</si>
  <si>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</si>
  <si>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</si>
  <si>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</si>
  <si>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</si>
  <si>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</si>
  <si>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</si>
  <si>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</si>
  <si>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</si>
  <si>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</si>
  <si>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</si>
  <si>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</si>
  <si>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</si>
  <si>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</si>
  <si>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</si>
  <si>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</si>
  <si>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</si>
  <si>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</si>
  <si>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</si>
  <si>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</si>
  <si>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</si>
  <si>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</si>
  <si>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</si>
  <si>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</si>
  <si>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</si>
  <si>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</si>
  <si>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</si>
  <si>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</si>
  <si>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</si>
  <si>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</si>
  <si>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</si>
  <si>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</si>
  <si>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</si>
  <si>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</si>
  <si>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</si>
  <si>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</si>
  <si>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</si>
  <si>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</si>
  <si>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</si>
  <si>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</si>
  <si>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</si>
  <si>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</si>
  <si>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</si>
  <si>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</si>
  <si>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</si>
  <si>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</si>
  <si>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</si>
  <si>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</si>
  <si>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</si>
  <si>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</si>
  <si>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</si>
  <si>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</si>
  <si>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</si>
  <si>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</si>
  <si>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</si>
  <si>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</si>
  <si>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</si>
  <si>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</si>
  <si>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</si>
  <si>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</si>
  <si>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</si>
  <si>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</si>
  <si>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</si>
  <si>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</si>
  <si>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</si>
  <si>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</si>
  <si>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</si>
  <si>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</si>
  <si>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</si>
  <si>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</si>
  <si>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</si>
  <si>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</si>
  <si>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</si>
  <si>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</si>
  <si>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</si>
  <si>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</si>
  <si>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</si>
  <si>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</si>
  <si>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</si>
  <si>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</si>
  <si>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</si>
  <si>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</si>
  <si>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</si>
  <si>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</si>
  <si>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</si>
  <si>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</si>
  <si>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</si>
  <si>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</si>
  <si>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</si>
  <si>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</si>
  <si>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</si>
  <si>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</si>
  <si>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</si>
  <si>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</si>
  <si>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</si>
  <si>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</si>
  <si>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</si>
  <si>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</si>
  <si>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</si>
  <si>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</si>
  <si>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</si>
  <si>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</si>
  <si>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</si>
  <si>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</si>
  <si>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</si>
  <si>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</si>
  <si>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</si>
  <si>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</si>
  <si>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</si>
  <si>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</si>
  <si>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</si>
  <si>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</si>
  <si>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</si>
  <si>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</si>
  <si>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</si>
  <si>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</si>
  <si>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</si>
  <si>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</si>
  <si>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</si>
  <si>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</si>
  <si>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</si>
  <si>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</si>
  <si>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</si>
  <si>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</si>
  <si>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</si>
  <si>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</si>
  <si>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</si>
  <si>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</si>
  <si>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</si>
  <si>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</si>
  <si>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</si>
  <si>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</si>
  <si>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</si>
  <si>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</si>
  <si>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</si>
  <si>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</si>
  <si>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</si>
  <si>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</si>
  <si>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</si>
  <si>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</si>
  <si>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</si>
  <si>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</si>
  <si>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</si>
  <si>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</si>
  <si>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</si>
  <si>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</si>
  <si>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</si>
  <si>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</si>
  <si>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</si>
  <si>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</si>
  <si>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</si>
  <si>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</si>
  <si>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</si>
  <si>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</si>
  <si>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</si>
  <si>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</si>
  <si>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</si>
  <si>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</si>
  <si>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</si>
  <si>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</si>
  <si>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</si>
  <si>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</si>
  <si>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</si>
  <si>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</si>
  <si>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</si>
  <si>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</si>
  <si>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</si>
  <si>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</si>
  <si>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</si>
  <si>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</si>
  <si>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</si>
  <si>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</si>
  <si>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</si>
  <si>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</si>
  <si>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</si>
  <si>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</si>
  <si>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</si>
  <si>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</si>
  <si>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</si>
  <si>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</si>
  <si>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</si>
  <si>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</si>
  <si>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</si>
  <si>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</si>
  <si>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</si>
  <si>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</si>
  <si>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</si>
  <si>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</si>
  <si>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</si>
  <si>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</si>
  <si>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</si>
  <si>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</si>
  <si>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</si>
  <si>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</si>
  <si>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</si>
  <si>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</si>
  <si>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</si>
  <si>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</si>
  <si>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</si>
  <si>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</si>
  <si>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</si>
  <si>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</si>
  <si>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</si>
  <si>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</si>
  <si>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</si>
  <si>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</si>
  <si>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</si>
  <si>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</si>
  <si>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</si>
  <si>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</si>
  <si>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</si>
  <si>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</si>
  <si>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</si>
  <si>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</si>
  <si>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</si>
  <si>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</si>
  <si>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</si>
  <si>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</si>
  <si>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</si>
  <si>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</si>
  <si>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</si>
  <si>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</si>
  <si>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</si>
  <si>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</si>
  <si>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</si>
  <si>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</si>
  <si>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</si>
  <si>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</si>
  <si>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</si>
  <si>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</si>
  <si>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</si>
  <si>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</si>
  <si>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</si>
  <si>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</si>
  <si>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</si>
  <si>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</si>
  <si>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</si>
  <si>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</si>
  <si>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</si>
  <si>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</si>
  <si>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</si>
  <si>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</si>
  <si>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</si>
  <si>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</si>
  <si>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</si>
  <si>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</si>
  <si>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</si>
  <si>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</si>
  <si>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</si>
  <si>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</si>
  <si>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</si>
  <si>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</si>
  <si>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</si>
  <si>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</si>
  <si>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</si>
  <si>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</si>
  <si>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</si>
  <si>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</si>
  <si>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</si>
  <si>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</si>
  <si>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</si>
  <si>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</si>
  <si>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</si>
  <si>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</si>
  <si>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</si>
  <si>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</si>
  <si>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</si>
  <si>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</si>
  <si>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</si>
  <si>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</si>
  <si>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</si>
  <si>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</si>
  <si>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</si>
  <si>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</si>
  <si>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</si>
  <si>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</si>
  <si>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</si>
  <si>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</si>
  <si>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</si>
  <si>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</si>
  <si>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</si>
  <si>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</si>
  <si>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</si>
  <si>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</si>
  <si>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</si>
  <si>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</si>
  <si>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</si>
  <si>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</si>
  <si>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</si>
  <si>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</si>
  <si>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</si>
  <si>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</si>
  <si>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</si>
  <si>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</si>
  <si>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</si>
  <si>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</si>
  <si>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</si>
  <si>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</si>
  <si>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</si>
  <si>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</si>
  <si>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</si>
  <si>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</si>
  <si>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</si>
  <si>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</si>
  <si>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</si>
  <si>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</si>
  <si>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</si>
  <si>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</si>
  <si>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</si>
  <si>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</si>
  <si>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</si>
  <si>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</si>
  <si>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</si>
  <si>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</si>
  <si>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</si>
  <si>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</si>
  <si>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</si>
  <si>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</si>
  <si>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</si>
  <si>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</si>
  <si>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</si>
  <si>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</si>
  <si>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</si>
  <si>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</si>
  <si>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</si>
  <si>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</si>
  <si>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</si>
  <si>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</si>
  <si>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</si>
  <si>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</si>
  <si>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</si>
  <si>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</si>
  <si>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</si>
  <si>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</si>
  <si>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</si>
  <si>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</si>
  <si>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</si>
  <si>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</si>
  <si>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</si>
  <si>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</si>
  <si>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</si>
  <si>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</si>
  <si>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</si>
  <si>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</si>
  <si>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</si>
  <si>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</si>
  <si>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</si>
  <si>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</si>
  <si>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</si>
  <si>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</si>
  <si>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</si>
  <si>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</si>
  <si>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</si>
  <si>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</si>
  <si>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</si>
  <si>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</si>
  <si>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</si>
  <si>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</si>
  <si>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</si>
  <si>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</si>
  <si>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</si>
  <si>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</si>
  <si>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</si>
  <si>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</si>
  <si>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</si>
  <si>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</si>
  <si>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</si>
  <si>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</si>
  <si>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</si>
  <si>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</si>
  <si>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</si>
  <si>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</si>
  <si>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</si>
  <si>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</si>
  <si>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</si>
  <si>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</si>
  <si>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</si>
  <si>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</si>
  <si>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</si>
  <si>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</si>
  <si>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</si>
  <si>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</si>
  <si>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</si>
  <si>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</si>
  <si>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</si>
  <si>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</si>
  <si>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</si>
  <si>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</si>
  <si>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</si>
  <si>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</si>
  <si>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</si>
  <si>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</si>
  <si>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</si>
  <si>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</si>
  <si>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</si>
  <si>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</si>
  <si>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</si>
  <si>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</si>
  <si>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</si>
  <si>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</si>
  <si>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</si>
  <si>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</si>
  <si>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</si>
  <si>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</si>
  <si>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</si>
  <si>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</si>
  <si>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</si>
  <si>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</si>
  <si>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</si>
  <si>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</si>
  <si>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</si>
  <si>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</si>
  <si>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</si>
  <si>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</si>
  <si>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</si>
  <si>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</si>
  <si>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</si>
  <si>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</si>
  <si>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</si>
  <si>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</si>
  <si>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</si>
  <si>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</si>
  <si>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</si>
  <si>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</si>
  <si>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</si>
  <si>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</si>
  <si>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</si>
  <si>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</si>
  <si>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</si>
  <si>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</si>
  <si>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</si>
  <si>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</si>
  <si>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</si>
  <si>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</si>
  <si>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</si>
  <si>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</si>
  <si>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</si>
  <si>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</si>
  <si>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</si>
  <si>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</si>
  <si>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</si>
  <si>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</si>
  <si>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</si>
  <si>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</si>
  <si>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</si>
  <si>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</si>
  <si>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</si>
  <si>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</si>
  <si>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</si>
  <si>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</si>
  <si>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</si>
  <si>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</si>
  <si>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</si>
  <si>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</si>
  <si>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</si>
  <si>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</si>
  <si>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</si>
  <si>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</si>
  <si>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</si>
  <si>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</si>
  <si>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</si>
  <si>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</si>
  <si>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</si>
  <si>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</si>
  <si>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</si>
  <si>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</si>
  <si>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</si>
  <si>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</si>
  <si>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</si>
  <si>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</si>
  <si>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</si>
  <si>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</si>
  <si>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</si>
  <si>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</si>
  <si>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</si>
  <si>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</si>
  <si>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</si>
  <si>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</si>
  <si>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</si>
  <si>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</si>
  <si>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</si>
  <si>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</si>
  <si>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</si>
  <si>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</si>
  <si>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</si>
  <si>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</si>
  <si>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</si>
  <si>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</si>
  <si>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</si>
  <si>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</si>
  <si>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</si>
  <si>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</si>
  <si>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</si>
  <si>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</si>
  <si>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</si>
  <si>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</si>
  <si>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</si>
  <si>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</si>
  <si>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</si>
  <si>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</si>
  <si>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</si>
  <si>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</si>
  <si>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</si>
  <si>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</si>
  <si>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</si>
  <si>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</si>
  <si>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</si>
  <si>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</si>
  <si>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</si>
  <si>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</si>
  <si>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</si>
  <si>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</si>
  <si>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</si>
  <si>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</si>
  <si>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</si>
  <si>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</si>
  <si>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</si>
  <si>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</si>
  <si>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</si>
  <si>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</si>
  <si>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</si>
  <si>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</si>
  <si>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</si>
  <si>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</si>
  <si>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</si>
  <si>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</si>
  <si>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</si>
  <si>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</si>
  <si>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</si>
  <si>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</si>
  <si>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</si>
  <si>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</si>
  <si>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</si>
  <si>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</si>
  <si>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</si>
  <si>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</si>
  <si>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</si>
  <si>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</si>
  <si>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</si>
  <si>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</si>
  <si>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</si>
  <si>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</si>
  <si>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</si>
  <si>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</si>
  <si>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</si>
  <si>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</si>
  <si>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</si>
  <si>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</si>
  <si>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</si>
  <si>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</si>
  <si>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</si>
  <si>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</si>
  <si>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</si>
  <si>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</si>
  <si>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</si>
  <si>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</si>
  <si>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</si>
  <si>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</si>
  <si>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</si>
  <si>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</si>
  <si>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</si>
  <si>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</si>
  <si>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</si>
  <si>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</si>
  <si>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</si>
  <si>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</si>
  <si>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</si>
  <si>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</si>
  <si>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</si>
  <si>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</si>
  <si>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</si>
  <si>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</si>
  <si>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</si>
  <si>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</si>
  <si>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</si>
  <si>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</si>
  <si>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</si>
  <si>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</si>
  <si>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</si>
  <si>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</si>
  <si>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</si>
  <si>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</si>
  <si>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</si>
  <si>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</si>
  <si>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</si>
  <si>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</si>
  <si>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</si>
  <si>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</si>
  <si>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</si>
  <si>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</si>
  <si>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</si>
  <si>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</si>
  <si>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</si>
  <si>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</si>
  <si>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</si>
  <si>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</si>
  <si>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</si>
  <si>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</si>
  <si>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</si>
  <si>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</si>
  <si>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</si>
  <si>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</si>
  <si>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</si>
  <si>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</si>
  <si>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</si>
  <si>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</si>
  <si>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</si>
  <si>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</si>
  <si>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</si>
  <si>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</si>
  <si>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</si>
  <si>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</si>
  <si>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</si>
  <si>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</si>
  <si>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</si>
  <si>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</si>
  <si>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</si>
  <si>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</si>
  <si>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</si>
  <si>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</si>
  <si>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</si>
  <si>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</si>
  <si>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</si>
  <si>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</si>
  <si>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</si>
  <si>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</si>
  <si>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</si>
  <si>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</si>
  <si>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</si>
  <si>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</si>
  <si>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</si>
  <si>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</si>
  <si>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</si>
  <si>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</si>
  <si>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</si>
  <si>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</si>
  <si>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</si>
  <si>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</si>
  <si>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</si>
  <si>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</si>
  <si>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</si>
  <si>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</si>
  <si>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</si>
  <si>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</si>
  <si>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</si>
  <si>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</si>
  <si>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</si>
  <si>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</si>
  <si>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</si>
  <si>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</si>
  <si>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</si>
  <si>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</si>
  <si>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</si>
  <si>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</si>
  <si>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</si>
  <si>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</si>
  <si>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</si>
  <si>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</si>
  <si>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</si>
  <si>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</si>
  <si>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</si>
  <si>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</si>
  <si>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</si>
  <si>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</si>
  <si>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</si>
  <si>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</si>
  <si>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</si>
  <si>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</si>
  <si>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</si>
  <si>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</si>
  <si>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</si>
  <si>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</si>
  <si>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</si>
  <si>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</si>
  <si>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</si>
  <si>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</si>
  <si>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</si>
  <si>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</si>
  <si>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</si>
  <si>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</si>
  <si>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</si>
  <si>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</si>
  <si>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</si>
  <si>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</si>
  <si>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</si>
  <si>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</si>
  <si>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</si>
  <si>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</si>
  <si>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</si>
  <si>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</si>
  <si>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</si>
  <si>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</si>
  <si>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</si>
  <si>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</si>
  <si>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</si>
  <si>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</si>
  <si>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</si>
  <si>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</si>
  <si>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</si>
  <si>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</si>
  <si>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</si>
  <si>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</si>
  <si>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</si>
  <si>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</si>
  <si>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</si>
  <si>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</si>
  <si>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</si>
  <si>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</si>
  <si>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</si>
  <si>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</si>
  <si>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</si>
  <si>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</si>
  <si>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</si>
  <si>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</si>
  <si>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</si>
  <si>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</si>
  <si>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</si>
  <si>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</si>
  <si>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</si>
  <si>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</si>
  <si>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</si>
  <si>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</si>
  <si>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</si>
  <si>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</si>
  <si>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</si>
  <si>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</si>
  <si>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</si>
  <si>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</si>
  <si>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</si>
  <si>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</si>
  <si>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</si>
  <si>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</si>
  <si>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</si>
  <si>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</si>
  <si>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</si>
  <si>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</si>
  <si>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</si>
  <si>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</si>
  <si>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</si>
  <si>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</si>
  <si>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</si>
  <si>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</si>
  <si>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</si>
  <si>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</si>
  <si>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</si>
  <si>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</si>
  <si>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</si>
  <si>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</si>
  <si>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</si>
  <si>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</si>
  <si>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</si>
  <si>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</si>
  <si>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</si>
  <si>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</si>
  <si>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</si>
  <si>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</si>
  <si>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</si>
  <si>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</si>
  <si>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</si>
  <si>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</si>
  <si>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</si>
  <si>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</si>
  <si>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</si>
  <si>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</si>
  <si>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</si>
  <si>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</si>
  <si>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</si>
  <si>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</si>
  <si>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</si>
  <si>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</si>
  <si>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</si>
  <si>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</si>
  <si>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</si>
  <si>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</si>
  <si>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</si>
  <si>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</si>
  <si>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</si>
  <si>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</si>
  <si>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</si>
  <si>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</si>
  <si>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</si>
  <si>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</si>
  <si>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</si>
  <si>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</si>
  <si>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</si>
  <si>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</si>
  <si>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</si>
  <si>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</si>
  <si>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</si>
  <si>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</si>
  <si>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</si>
  <si>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</si>
  <si>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</si>
  <si>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</si>
  <si>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</si>
  <si>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</si>
  <si>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</si>
  <si>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</si>
  <si>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</si>
  <si>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</si>
  <si>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</si>
  <si>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</si>
  <si>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</si>
  <si>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</si>
  <si>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</si>
  <si>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</si>
  <si>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</si>
  <si>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</si>
  <si>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</si>
  <si>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</si>
  <si>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</si>
  <si>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</si>
  <si>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</si>
  <si>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</si>
  <si>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</si>
  <si>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</si>
  <si>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</si>
  <si>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</si>
  <si>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</si>
  <si>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</si>
  <si>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</si>
  <si>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</si>
  <si>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</si>
  <si>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</si>
  <si>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</si>
  <si>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</si>
  <si>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</si>
  <si>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</si>
  <si>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</si>
  <si>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</si>
  <si>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</si>
  <si>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</si>
  <si>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</si>
  <si>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</si>
  <si>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</si>
  <si>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</si>
  <si>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</si>
  <si>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</si>
  <si>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</si>
  <si>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</si>
  <si>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</si>
  <si>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</si>
  <si>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</si>
  <si>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</si>
  <si>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</si>
  <si>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</si>
  <si>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</si>
  <si>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</si>
  <si>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</si>
  <si>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</si>
  <si>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</si>
  <si>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</si>
  <si>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</si>
  <si>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</si>
  <si>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</si>
  <si>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</si>
  <si>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</si>
  <si>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</si>
  <si>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</si>
  <si>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</si>
  <si>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</si>
  <si>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</si>
  <si>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</si>
  <si>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</si>
  <si>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</si>
  <si>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</si>
  <si>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</si>
  <si>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</si>
  <si>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</si>
  <si>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</si>
  <si>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</si>
  <si>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</si>
  <si>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</si>
  <si>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</si>
  <si>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</si>
  <si>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</si>
  <si>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</si>
  <si>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</si>
  <si>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</si>
  <si>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</si>
  <si>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</si>
  <si>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</si>
  <si>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</si>
  <si>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</si>
  <si>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</si>
  <si>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</si>
  <si>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</si>
  <si>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</si>
  <si>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</si>
  <si>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</si>
  <si>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</si>
  <si>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</si>
  <si>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</si>
  <si>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</si>
  <si>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</si>
  <si>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</si>
  <si>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</si>
  <si>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</si>
  <si>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</si>
  <si>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</si>
  <si>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</si>
  <si>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</si>
  <si>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</si>
  <si>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</si>
  <si>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</si>
  <si>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</si>
  <si>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</si>
  <si>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</si>
  <si>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</si>
  <si>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</si>
  <si>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</si>
  <si>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</si>
  <si>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</si>
  <si>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</si>
  <si>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</si>
  <si>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</si>
  <si>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</si>
  <si>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</si>
  <si>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</si>
  <si>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</si>
  <si>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</si>
  <si>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</si>
  <si>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</si>
  <si>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</si>
  <si>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</si>
  <si>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</si>
  <si>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</si>
  <si>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</si>
  <si>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</si>
  <si>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</si>
  <si>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</si>
  <si>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</si>
  <si>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</si>
  <si>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</si>
  <si>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</si>
  <si>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</si>
  <si>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</si>
  <si>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</si>
  <si>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</si>
  <si>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</si>
  <si>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</si>
  <si>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</si>
  <si>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</si>
  <si>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</si>
  <si>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</si>
  <si>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</si>
  <si>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</si>
  <si>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</si>
  <si>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</si>
  <si>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</si>
  <si>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</si>
  <si>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</si>
  <si>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</si>
  <si>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</si>
  <si>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</si>
  <si>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</si>
  <si>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</si>
  <si>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</si>
  <si>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</si>
  <si>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</si>
  <si>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</si>
  <si>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</si>
  <si>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</si>
  <si>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</si>
  <si>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</si>
  <si>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</si>
  <si>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</si>
  <si>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</si>
  <si>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</si>
  <si>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</si>
  <si>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</si>
  <si>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</si>
  <si>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</si>
  <si>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</si>
  <si>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</si>
  <si>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</si>
  <si>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</si>
  <si>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</si>
  <si>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</si>
  <si>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</si>
  <si>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</si>
  <si>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</si>
  <si>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</si>
  <si>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</si>
  <si>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</si>
  <si>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</si>
  <si>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</si>
  <si>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</si>
  <si>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</si>
  <si>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</si>
  <si>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</si>
  <si>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</si>
  <si>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</si>
  <si>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</si>
  <si>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</si>
  <si>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</si>
  <si>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</si>
  <si>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</si>
  <si>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</si>
  <si>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</si>
  <si>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</si>
  <si>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</si>
  <si>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</si>
  <si>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</si>
  <si>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</si>
  <si>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</si>
  <si>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</si>
  <si>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</si>
  <si>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</si>
  <si>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</si>
  <si>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</si>
  <si>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</si>
  <si>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</si>
  <si>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</si>
  <si>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</si>
  <si>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</si>
  <si>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</si>
  <si>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</si>
  <si>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</si>
  <si>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</si>
  <si>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</si>
  <si>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</si>
  <si>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</si>
  <si>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</si>
  <si>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</si>
  <si>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</si>
  <si>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</si>
  <si>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</si>
  <si>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</si>
  <si>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</si>
  <si>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</si>
  <si>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</si>
  <si>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</si>
  <si>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</si>
  <si>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</si>
  <si>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</si>
  <si>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</si>
  <si>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</si>
  <si>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</si>
  <si>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</si>
  <si>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</si>
  <si>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</si>
  <si>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</si>
  <si>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</si>
  <si>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</si>
  <si>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</si>
  <si>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</si>
  <si>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</si>
  <si>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</si>
  <si>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</si>
  <si>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</si>
  <si>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</si>
  <si>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</si>
  <si>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</si>
  <si>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</si>
  <si>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</si>
  <si>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</si>
  <si>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</si>
  <si>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</si>
  <si>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</si>
  <si>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</si>
  <si>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</si>
  <si>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</si>
  <si>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</si>
  <si>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</si>
  <si>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</si>
  <si>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</si>
  <si>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</si>
  <si>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</si>
  <si>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</si>
  <si>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</si>
  <si>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</si>
  <si>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</si>
  <si>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</si>
  <si>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</si>
  <si>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</si>
  <si>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</si>
  <si>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</si>
  <si>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</si>
  <si>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</si>
  <si>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</si>
  <si>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</si>
  <si>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</si>
  <si>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</si>
  <si>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</si>
  <si>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</si>
  <si>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</si>
  <si>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</si>
  <si>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</si>
  <si>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</si>
  <si>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</si>
  <si>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</si>
  <si>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</si>
  <si>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</si>
  <si>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</si>
  <si>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</si>
  <si>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</si>
  <si>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</si>
  <si>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</si>
  <si>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</si>
  <si>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</si>
  <si>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</si>
  <si>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</si>
  <si>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</si>
  <si>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</si>
  <si>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</si>
  <si>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</si>
  <si>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</si>
  <si>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</si>
  <si>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</si>
  <si>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</si>
  <si>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</si>
  <si>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</si>
  <si>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</si>
  <si>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</si>
  <si>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</si>
  <si>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</si>
  <si>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</si>
  <si>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</si>
  <si>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</si>
  <si>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</si>
  <si>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</si>
  <si>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</si>
  <si>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</si>
  <si>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</si>
  <si>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</si>
  <si>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</si>
  <si>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</si>
  <si>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</si>
  <si>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</si>
  <si>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</si>
  <si>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</si>
  <si>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</si>
  <si>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</si>
  <si>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</si>
  <si>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</si>
  <si>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</si>
  <si>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</si>
  <si>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</si>
  <si>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</si>
  <si>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</si>
  <si>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</si>
  <si>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</si>
  <si>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</si>
  <si>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</si>
  <si>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</si>
  <si>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</si>
  <si>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</si>
  <si>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</si>
  <si>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</si>
  <si>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</si>
  <si>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</si>
  <si>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</si>
  <si>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</si>
  <si>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</si>
  <si>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</si>
  <si>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</si>
  <si>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</si>
  <si>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</si>
  <si>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</si>
  <si>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</si>
  <si>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</si>
  <si>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</si>
  <si>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</si>
  <si>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</si>
  <si>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</si>
  <si>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</si>
  <si>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</si>
  <si>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</si>
  <si>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</si>
  <si>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</si>
  <si>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</si>
  <si>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</si>
  <si>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</si>
  <si>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</si>
  <si>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</si>
  <si>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</si>
  <si>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</si>
  <si>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</si>
  <si>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</si>
  <si>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</si>
  <si>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</si>
  <si>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</si>
  <si>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</si>
  <si>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</si>
  <si>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</si>
  <si>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</si>
  <si>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</si>
  <si>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</si>
  <si>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</si>
  <si>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</si>
  <si>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</si>
  <si>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</si>
  <si>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</si>
  <si>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</si>
  <si>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</si>
  <si>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</si>
  <si>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</si>
  <si>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</si>
  <si>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</si>
  <si>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</si>
  <si>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</si>
  <si>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</si>
  <si>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</si>
  <si>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</si>
  <si>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</si>
  <si>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</si>
  <si>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</si>
  <si>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</si>
  <si>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</si>
  <si>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</si>
  <si>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</si>
  <si>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</si>
  <si>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</si>
  <si>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</si>
  <si>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</si>
  <si>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</si>
  <si>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</si>
  <si>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</si>
  <si>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</si>
  <si>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</si>
  <si>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</si>
  <si>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</si>
  <si>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</si>
  <si>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</si>
  <si>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</si>
  <si>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</si>
  <si>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</si>
  <si>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</si>
  <si>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</si>
  <si>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</si>
  <si>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</si>
  <si>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</si>
  <si>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</si>
  <si>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</si>
  <si>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</si>
  <si>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</si>
  <si>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</si>
  <si>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</si>
  <si>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</si>
  <si>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</si>
  <si>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</si>
  <si>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</si>
  <si>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</si>
  <si>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</si>
  <si>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</si>
  <si>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</si>
  <si>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</si>
  <si>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</si>
  <si>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</si>
  <si>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</si>
  <si>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</si>
  <si>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</si>
  <si>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</si>
  <si>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</si>
  <si>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</si>
  <si>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</si>
  <si>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</si>
  <si>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</si>
  <si>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</si>
  <si>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</si>
  <si>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</si>
  <si>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</si>
  <si>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</si>
  <si>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</si>
  <si>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</si>
  <si>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</si>
  <si>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</si>
  <si>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</si>
  <si>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</si>
  <si>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</si>
  <si>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</si>
  <si>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</si>
  <si>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</si>
  <si>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</si>
  <si>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</si>
  <si>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</si>
  <si>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</si>
  <si>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</si>
  <si>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</si>
  <si>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</si>
  <si>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</si>
  <si>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</si>
  <si>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</si>
  <si>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</si>
  <si>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</si>
  <si>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</si>
  <si>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</si>
  <si>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</si>
  <si>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</si>
  <si>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</si>
  <si>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</si>
  <si>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</si>
  <si>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</si>
  <si>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</si>
  <si>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</si>
  <si>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</si>
  <si>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</si>
  <si>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</si>
  <si>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</si>
  <si>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</si>
  <si>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</si>
  <si>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</si>
  <si>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</si>
  <si>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</si>
  <si>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</si>
  <si>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</si>
  <si>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</si>
  <si>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</si>
  <si>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</si>
  <si>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</si>
  <si>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</si>
  <si>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</si>
  <si>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</si>
  <si>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</si>
  <si>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</si>
  <si>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</si>
  <si>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</si>
  <si>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</si>
  <si>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</si>
  <si>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</si>
  <si>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</si>
  <si>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</si>
  <si>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</si>
  <si>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</si>
  <si>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</si>
  <si>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</si>
  <si>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</si>
  <si>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</si>
  <si>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</si>
  <si>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</si>
  <si>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</si>
  <si>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</si>
  <si>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</si>
  <si>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</si>
  <si>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</si>
  <si>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</si>
  <si>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</si>
  <si>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</si>
  <si>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</si>
  <si>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</si>
  <si>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</si>
  <si>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</si>
  <si>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</si>
  <si>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</si>
  <si>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</si>
  <si>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</si>
  <si>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</si>
  <si>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</si>
  <si>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</si>
  <si>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</si>
  <si>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</si>
  <si>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</si>
  <si>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</si>
  <si>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</si>
  <si>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</si>
  <si>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</si>
  <si>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</si>
  <si>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</si>
  <si>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</si>
  <si>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</si>
  <si>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</si>
  <si>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</si>
  <si>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</si>
  <si>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</si>
  <si>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</si>
  <si>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</si>
  <si>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</si>
  <si>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</si>
  <si>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</si>
  <si>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</si>
  <si>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</si>
  <si>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</si>
  <si>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</si>
  <si>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</si>
  <si>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</si>
  <si>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</si>
  <si>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</si>
  <si>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</si>
  <si>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</si>
  <si>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</si>
  <si>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</si>
  <si>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</si>
  <si>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</si>
  <si>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</si>
  <si>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</si>
  <si>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</si>
  <si>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</si>
  <si>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</si>
  <si>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</si>
  <si>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</si>
  <si>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</si>
  <si>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</si>
  <si>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</si>
  <si>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</si>
  <si>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</si>
  <si>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</si>
  <si>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</si>
  <si>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</si>
  <si>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</si>
  <si>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</si>
  <si>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</si>
  <si>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</si>
  <si>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</si>
  <si>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</si>
  <si>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</si>
  <si>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</si>
  <si>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</si>
  <si>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</si>
  <si>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</si>
  <si>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</si>
  <si>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</si>
  <si>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</si>
  <si>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</si>
  <si>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</si>
  <si>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</si>
  <si>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</si>
  <si>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</si>
  <si>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</si>
  <si>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</si>
  <si>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</si>
  <si>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</si>
  <si>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</si>
  <si>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</si>
  <si>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</si>
  <si>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</si>
  <si>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</si>
  <si>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</si>
  <si>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</si>
  <si>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</si>
  <si>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</si>
  <si>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</si>
  <si>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</si>
  <si>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</si>
  <si>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</si>
  <si>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</si>
  <si>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</si>
  <si>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</si>
  <si>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</si>
  <si>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</si>
  <si>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</si>
  <si>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</si>
  <si>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</si>
  <si>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</si>
  <si>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</si>
  <si>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</si>
  <si>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</si>
  <si>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</si>
  <si>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</si>
  <si>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</si>
  <si>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</si>
  <si>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</si>
  <si>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</si>
  <si>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</si>
  <si>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</si>
  <si>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</si>
  <si>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</si>
  <si>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</si>
  <si>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</si>
  <si>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</si>
  <si>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</si>
  <si>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</si>
  <si>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</si>
  <si>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</si>
  <si>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</si>
  <si>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</si>
  <si>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</si>
  <si>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</si>
  <si>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</si>
  <si>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</si>
  <si>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</si>
  <si>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</si>
  <si>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</si>
  <si>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</si>
  <si>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</si>
  <si>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</si>
  <si>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</si>
  <si>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</si>
  <si>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</si>
  <si>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</si>
  <si>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</si>
  <si>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</si>
  <si>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</si>
  <si>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</si>
  <si>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</si>
  <si>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</si>
  <si>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</si>
  <si>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</si>
  <si>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</si>
  <si>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</si>
  <si>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</si>
  <si>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</si>
  <si>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</si>
  <si>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</si>
  <si>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</si>
  <si>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</si>
  <si>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</si>
  <si>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</si>
  <si>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</si>
  <si>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</si>
  <si>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</si>
  <si>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</si>
  <si>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</si>
  <si>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</si>
  <si>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</si>
  <si>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</si>
  <si>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</si>
  <si>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</si>
  <si>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</si>
  <si>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</si>
  <si>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</si>
  <si>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</si>
  <si>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</si>
  <si>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</si>
  <si>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</si>
  <si>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</si>
  <si>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</si>
  <si>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</si>
  <si>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</si>
  <si>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</si>
  <si>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</si>
  <si>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</si>
  <si>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</si>
  <si>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</si>
  <si>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</si>
  <si>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</si>
  <si>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</si>
  <si>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</si>
  <si>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</si>
  <si>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</si>
  <si>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</si>
  <si>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</si>
  <si>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</si>
  <si>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</si>
  <si>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</si>
  <si>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</si>
  <si>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</si>
  <si>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</si>
  <si>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</si>
  <si>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</si>
  <si>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</si>
  <si>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</si>
  <si>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</si>
  <si>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</si>
  <si>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</si>
  <si>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</si>
  <si>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</si>
  <si>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</si>
  <si>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</si>
  <si>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</si>
  <si>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</si>
  <si>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</si>
  <si>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</si>
  <si>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</si>
  <si>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</si>
  <si>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</si>
  <si>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</si>
  <si>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</si>
  <si>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</si>
  <si>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</si>
  <si>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</si>
  <si>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</si>
  <si>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</si>
  <si>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</si>
  <si>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</si>
  <si>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</si>
  <si>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</si>
  <si>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</si>
  <si>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</si>
  <si>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</si>
  <si>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</si>
  <si>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</si>
  <si>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</si>
  <si>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</si>
  <si>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</si>
  <si>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</si>
  <si>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</si>
  <si>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</si>
  <si>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</si>
  <si>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</si>
  <si>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</si>
  <si>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</si>
  <si>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</si>
  <si>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</si>
  <si>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</si>
  <si>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</si>
  <si>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</si>
  <si>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</si>
  <si>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</si>
  <si>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</si>
  <si>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</si>
  <si>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</si>
  <si>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</si>
  <si>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</si>
  <si>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</si>
  <si>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</si>
  <si>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</si>
  <si>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</si>
  <si>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</si>
  <si>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</si>
  <si>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</si>
  <si>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</si>
  <si>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</si>
  <si>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</si>
  <si>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</si>
  <si>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</si>
  <si>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</si>
  <si>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</si>
  <si>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</si>
  <si>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</si>
  <si>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</si>
  <si>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</si>
  <si>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</si>
  <si>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</si>
  <si>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</si>
  <si>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</si>
  <si>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</si>
  <si>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</si>
  <si>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</si>
  <si>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</si>
  <si>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</si>
  <si>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</si>
  <si>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</si>
  <si>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</si>
  <si>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</si>
  <si>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</si>
  <si>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</si>
  <si>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</si>
  <si>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</si>
  <si>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</si>
  <si>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</si>
  <si>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</si>
  <si>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</si>
  <si>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</si>
  <si>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</si>
  <si>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</si>
  <si>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</si>
  <si>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</si>
  <si>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</si>
  <si>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</si>
  <si>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</si>
  <si>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</si>
  <si>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</si>
  <si>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</si>
  <si>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</si>
  <si>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</si>
  <si>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</si>
  <si>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</si>
  <si>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</si>
  <si>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</si>
  <si>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</si>
  <si>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</si>
  <si>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</si>
  <si>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</si>
  <si>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</si>
  <si>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</si>
  <si>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</si>
  <si>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</si>
  <si>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</si>
  <si>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</si>
  <si>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</si>
  <si>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</si>
  <si>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</si>
  <si>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</si>
  <si>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</si>
  <si>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</si>
  <si>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</si>
  <si>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</si>
  <si>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</si>
  <si>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</si>
  <si>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</si>
  <si>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</si>
  <si>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</si>
  <si>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</si>
  <si>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</si>
  <si>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</si>
  <si>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</si>
  <si>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</si>
  <si>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</si>
  <si>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</si>
  <si>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</si>
  <si>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</si>
  <si>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</si>
  <si>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</si>
  <si>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</si>
  <si>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</si>
  <si>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</si>
  <si>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</si>
  <si>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</si>
  <si>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</si>
  <si>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</si>
  <si>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</si>
  <si>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</si>
  <si>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</si>
  <si>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</si>
  <si>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</si>
  <si>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</si>
  <si>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</si>
  <si>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</si>
  <si>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</si>
  <si>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</si>
  <si>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</si>
  <si>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</si>
  <si>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</si>
  <si>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</si>
  <si>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</si>
  <si>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</si>
  <si>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</si>
  <si>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</si>
  <si>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</si>
  <si>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</si>
  <si>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</si>
  <si>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</si>
  <si>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</si>
  <si>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</si>
  <si>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</si>
  <si>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</si>
  <si>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</si>
  <si>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</si>
  <si>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</si>
  <si>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</si>
  <si>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</si>
  <si>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</si>
  <si>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</si>
  <si>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</si>
  <si>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</si>
  <si>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</si>
  <si>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</si>
  <si>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</si>
  <si>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</si>
  <si>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</si>
  <si>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</si>
  <si>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</si>
  <si>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</si>
  <si>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</si>
  <si>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</si>
  <si>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</si>
  <si>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</si>
  <si>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</si>
  <si>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</si>
  <si>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</si>
  <si>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</si>
  <si>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</si>
  <si>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</si>
  <si>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</si>
  <si>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</si>
  <si>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</si>
  <si>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</si>
  <si>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</si>
  <si>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</si>
  <si>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</si>
  <si>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</si>
  <si>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</si>
  <si>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</si>
  <si>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</si>
  <si>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</si>
  <si>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</si>
  <si>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</si>
  <si>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</si>
  <si>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</si>
  <si>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</si>
  <si>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</si>
  <si>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</si>
  <si>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</si>
  <si>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</si>
  <si>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</si>
  <si>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</si>
  <si>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</si>
  <si>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</si>
  <si>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</si>
  <si>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</si>
  <si>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</si>
  <si>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</si>
  <si>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</si>
  <si>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</si>
  <si>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</si>
  <si>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</si>
  <si>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</si>
  <si>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</si>
  <si>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</si>
  <si>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</si>
  <si>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</si>
  <si>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</si>
  <si>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</si>
  <si>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</si>
  <si>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</si>
  <si>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</si>
  <si>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</si>
  <si>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</si>
  <si>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</si>
  <si>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</si>
  <si>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</si>
  <si>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</si>
  <si>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</si>
  <si>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</si>
  <si>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</si>
  <si>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</si>
  <si>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</si>
  <si>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</si>
  <si>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</si>
  <si>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</si>
  <si>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</si>
  <si>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</si>
  <si>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</si>
  <si>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</si>
  <si>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</si>
  <si>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</si>
  <si>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</si>
  <si>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</si>
  <si>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</si>
  <si>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</si>
  <si>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</si>
  <si>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</si>
  <si>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</si>
  <si>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</si>
  <si>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</si>
  <si>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</si>
  <si>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</si>
  <si>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</si>
  <si>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</si>
  <si>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</si>
  <si>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</si>
  <si>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</si>
  <si>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</si>
  <si>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</si>
  <si>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</si>
  <si>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</si>
  <si>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</si>
  <si>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</si>
  <si>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</si>
  <si>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</si>
  <si>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</si>
  <si>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</si>
  <si>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</si>
  <si>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</si>
  <si>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</si>
  <si>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</si>
  <si>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</si>
  <si>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</si>
  <si>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</si>
  <si>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</si>
  <si>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</si>
  <si>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</si>
  <si>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</si>
  <si>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</si>
  <si>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</si>
  <si>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</si>
  <si>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</si>
  <si>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</si>
  <si>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</si>
  <si>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</si>
  <si>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</si>
  <si>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</si>
  <si>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</si>
  <si>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</si>
  <si>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</si>
  <si>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</si>
  <si>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</si>
  <si>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</si>
  <si>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</si>
  <si>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</si>
  <si>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</si>
  <si>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</si>
  <si>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</si>
  <si>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</si>
  <si>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</si>
  <si>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</si>
  <si>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</si>
  <si>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</si>
  <si>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</si>
  <si>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</si>
  <si>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</si>
  <si>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</si>
  <si>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</si>
  <si>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</si>
  <si>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</si>
  <si>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</si>
  <si>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</si>
  <si>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</si>
  <si>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</si>
  <si>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</si>
  <si>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</si>
  <si>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</si>
  <si>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</si>
  <si>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</si>
  <si>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</si>
  <si>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</si>
  <si>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</si>
  <si>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</si>
  <si>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</si>
  <si>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</si>
  <si>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</si>
  <si>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</si>
  <si>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</si>
  <si>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</si>
  <si>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</si>
  <si>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</si>
  <si>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</si>
  <si>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</si>
  <si>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</si>
  <si>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</si>
  <si>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</si>
  <si>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</si>
  <si>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</si>
  <si>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</si>
  <si>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</si>
  <si>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</si>
  <si>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</si>
  <si>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</si>
  <si>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</si>
  <si>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</si>
  <si>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</si>
  <si>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</si>
  <si>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</si>
  <si>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</si>
  <si>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</si>
  <si>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</si>
  <si>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</si>
  <si>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</si>
  <si>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</si>
  <si>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</si>
  <si>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</si>
  <si>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</si>
  <si>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</si>
  <si>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</si>
  <si>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</si>
  <si>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</si>
  <si>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</si>
  <si>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</si>
  <si>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</si>
  <si>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</si>
  <si>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</si>
  <si>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</si>
  <si>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</si>
  <si>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</si>
  <si>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</si>
  <si>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</si>
  <si>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</si>
  <si>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</si>
  <si>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</si>
  <si>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</si>
  <si>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</si>
  <si>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</si>
  <si>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</si>
  <si>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</si>
  <si>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</si>
  <si>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</si>
  <si>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</si>
  <si>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</si>
  <si>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</si>
  <si>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</si>
  <si>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</si>
  <si>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</si>
  <si>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</si>
  <si>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</si>
  <si>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</si>
  <si>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</si>
  <si>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</si>
  <si>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</si>
  <si>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</si>
  <si>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</si>
  <si>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</si>
  <si>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</si>
  <si>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</si>
  <si>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</si>
  <si>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</si>
  <si>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</si>
  <si>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</si>
  <si>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</si>
  <si>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</si>
  <si>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</si>
  <si>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</si>
  <si>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</si>
  <si>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</si>
  <si>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</si>
  <si>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</si>
  <si>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</si>
  <si>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</si>
  <si>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</si>
  <si>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</si>
  <si>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</si>
  <si>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</si>
  <si>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</si>
  <si>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</si>
  <si>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</si>
  <si>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</si>
  <si>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</si>
  <si>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</si>
  <si>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</si>
  <si>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</si>
  <si>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</si>
  <si>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</si>
  <si>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</si>
  <si>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</si>
  <si>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</si>
  <si>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</si>
  <si>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</si>
  <si>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</si>
  <si>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</si>
  <si>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</si>
  <si>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</si>
  <si>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</si>
  <si>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</si>
  <si>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</si>
  <si>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</si>
  <si>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</si>
  <si>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</si>
  <si>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</si>
  <si>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</si>
  <si>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</si>
  <si>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</si>
  <si>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</si>
  <si>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</si>
  <si>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</si>
  <si>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</si>
  <si>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</si>
  <si>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</si>
  <si>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</si>
  <si>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</si>
  <si>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</si>
  <si>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</si>
  <si>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</si>
  <si>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</si>
  <si>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</si>
  <si>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</si>
  <si>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</si>
  <si>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</si>
  <si>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</si>
  <si>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</si>
  <si>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</si>
  <si>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</si>
  <si>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</si>
  <si>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</si>
  <si>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</si>
  <si>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</si>
  <si>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</si>
  <si>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</si>
  <si>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</si>
  <si>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</si>
  <si>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</si>
  <si>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</si>
  <si>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</si>
  <si>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</si>
  <si>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</si>
  <si>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</si>
  <si>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</si>
  <si>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</si>
  <si>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</si>
  <si>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</si>
  <si>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</si>
  <si>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</si>
  <si>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</si>
  <si>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</si>
  <si>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</si>
  <si>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</si>
  <si>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</si>
  <si>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</si>
  <si>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</si>
  <si>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</si>
  <si>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</si>
  <si>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</si>
  <si>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</si>
  <si>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</si>
  <si>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</si>
  <si>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</si>
  <si>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</si>
  <si>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</si>
  <si>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</si>
  <si>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</si>
  <si>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</si>
  <si>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</si>
  <si>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</si>
  <si>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</si>
  <si>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</si>
  <si>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</si>
  <si>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</si>
  <si>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</si>
  <si>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</si>
  <si>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</si>
  <si>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</si>
  <si>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</si>
  <si>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</si>
  <si>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</si>
  <si>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</si>
  <si>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</si>
  <si>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</si>
  <si>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</si>
  <si>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</si>
  <si>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</si>
  <si>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</si>
  <si>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</si>
  <si>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</si>
  <si>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</si>
  <si>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</si>
  <si>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</si>
  <si>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</si>
  <si>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</si>
  <si>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</si>
  <si>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</si>
  <si>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</si>
  <si>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</si>
  <si>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</si>
  <si>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</si>
  <si>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</si>
  <si>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</si>
  <si>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</si>
  <si>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</si>
  <si>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</si>
  <si>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</si>
  <si>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</si>
  <si>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</si>
  <si>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</si>
  <si>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</si>
  <si>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</si>
  <si>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</si>
  <si>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</si>
  <si>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</si>
  <si>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</si>
  <si>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</si>
  <si>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</si>
  <si>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</si>
  <si>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</si>
  <si>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</si>
  <si>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</si>
  <si>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</si>
  <si>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</si>
  <si>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</si>
  <si>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</si>
  <si>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</si>
  <si>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</si>
  <si>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</si>
  <si>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</si>
  <si>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</si>
  <si>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</si>
  <si>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</si>
  <si>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</si>
  <si>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</si>
  <si>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</si>
  <si>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</si>
  <si>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</si>
  <si>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</si>
  <si>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</si>
  <si>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</si>
  <si>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</si>
  <si>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</si>
  <si>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</si>
  <si>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</si>
  <si>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</si>
  <si>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</si>
  <si>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</si>
  <si>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</si>
  <si>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</si>
  <si>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</si>
  <si>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</si>
  <si>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</si>
  <si>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</si>
  <si>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</si>
  <si>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</si>
  <si>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</si>
  <si>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</si>
  <si>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</si>
  <si>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</si>
  <si>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</si>
  <si>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</si>
  <si>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</si>
  <si>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</si>
  <si>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</si>
  <si>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</si>
  <si>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</si>
  <si>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</si>
  <si>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</si>
  <si>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</si>
  <si>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</si>
  <si>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</si>
  <si>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</si>
  <si>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</si>
  <si>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</si>
  <si>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</si>
  <si>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</si>
  <si>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</si>
  <si>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</si>
  <si>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</si>
  <si>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</si>
  <si>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</si>
  <si>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</si>
  <si>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</si>
  <si>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</si>
  <si>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</si>
  <si>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</si>
  <si>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</si>
  <si>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</si>
  <si>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</si>
  <si>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</si>
  <si>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</si>
  <si>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</si>
  <si>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</si>
  <si>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</si>
  <si>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</si>
  <si>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</si>
  <si>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</si>
  <si>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</si>
  <si>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</si>
  <si>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</si>
  <si>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</si>
  <si>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</si>
  <si>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</si>
  <si>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</si>
  <si>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</si>
  <si>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</si>
  <si>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</si>
  <si>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</si>
  <si>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</si>
  <si>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</si>
  <si>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</si>
  <si>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</si>
  <si>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</si>
  <si>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</si>
  <si>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</si>
  <si>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</si>
  <si>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</si>
  <si>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</si>
  <si>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</si>
  <si>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</si>
  <si>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</si>
  <si>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</si>
  <si>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</si>
  <si>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</si>
  <si>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</si>
  <si>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</si>
  <si>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</si>
  <si>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</si>
  <si>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</si>
  <si>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</si>
  <si>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</si>
  <si>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</si>
  <si>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</si>
  <si>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</si>
  <si>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</si>
  <si>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</si>
  <si>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</si>
  <si>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</si>
  <si>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</si>
  <si>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</si>
  <si>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</si>
  <si>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</si>
  <si>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</si>
  <si>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</si>
  <si>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</si>
  <si>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</si>
  <si>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</si>
  <si>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</si>
  <si>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</si>
  <si>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</si>
  <si>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</si>
  <si>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</si>
  <si>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</si>
  <si>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</si>
  <si>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</si>
  <si>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</si>
  <si>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</si>
  <si>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</si>
  <si>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</si>
  <si>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</si>
  <si>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</si>
  <si>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</si>
  <si>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</si>
  <si>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</si>
  <si>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</si>
  <si>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</si>
  <si>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</si>
  <si>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</si>
  <si>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</si>
  <si>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</si>
  <si>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</si>
  <si>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</si>
  <si>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</si>
  <si>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</si>
  <si>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</si>
  <si>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</si>
  <si>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</si>
  <si>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</si>
  <si>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</si>
  <si>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</si>
  <si>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</si>
  <si>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</si>
  <si>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</si>
  <si>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</si>
  <si>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</si>
  <si>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</si>
  <si>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</si>
  <si>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</si>
  <si>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</si>
  <si>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</si>
  <si>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</si>
  <si>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</si>
  <si>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</si>
  <si>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</si>
  <si>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</si>
  <si>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</si>
  <si>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</si>
  <si>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</si>
  <si>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</si>
  <si>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</si>
  <si>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</si>
  <si>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</si>
  <si>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</si>
  <si>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</si>
  <si>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</si>
  <si>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</si>
  <si>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</si>
  <si>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</si>
  <si>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</si>
  <si>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</si>
  <si>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</si>
  <si>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</si>
  <si>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</si>
  <si>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</si>
  <si>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</si>
  <si>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</si>
  <si>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</si>
  <si>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</si>
  <si>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</si>
  <si>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</si>
  <si>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</si>
  <si>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</si>
  <si>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</si>
  <si>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</si>
  <si>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</si>
  <si>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</si>
  <si>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</si>
  <si>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</si>
  <si>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</si>
  <si>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</si>
  <si>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</si>
  <si>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</si>
  <si>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</si>
  <si>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</si>
  <si>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</si>
  <si>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</si>
  <si>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</si>
  <si>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</si>
  <si>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</si>
  <si>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</si>
  <si>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</si>
  <si>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</si>
  <si>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</si>
  <si>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</si>
  <si>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</si>
  <si>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</si>
  <si>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</si>
  <si>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</si>
  <si>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</si>
  <si>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</si>
  <si>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</si>
  <si>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</si>
  <si>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</si>
  <si>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</si>
  <si>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</si>
  <si>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</si>
  <si>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</si>
  <si>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</si>
  <si>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</si>
  <si>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</si>
  <si>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</si>
  <si>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</si>
  <si>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</si>
  <si>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</si>
  <si>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</si>
  <si>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</si>
  <si>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</si>
  <si>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</si>
  <si>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</si>
  <si>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</si>
  <si>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</si>
  <si>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</si>
  <si>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</si>
  <si>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</si>
  <si>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</si>
  <si>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</si>
  <si>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</si>
  <si>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</si>
  <si>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</si>
  <si>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</si>
  <si>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</si>
  <si>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</si>
  <si>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</si>
  <si>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</si>
  <si>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</si>
  <si>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</si>
  <si>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</si>
  <si>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</si>
  <si>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</si>
  <si>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</si>
  <si>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</si>
  <si>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</si>
  <si>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</si>
  <si>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</si>
  <si>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</si>
  <si>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</si>
  <si>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</si>
  <si>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</si>
  <si>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</si>
  <si>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</si>
  <si>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</si>
  <si>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</si>
  <si>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</si>
  <si>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</si>
  <si>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</si>
  <si>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</si>
  <si>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</si>
  <si>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</si>
  <si>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</si>
  <si>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</si>
  <si>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</si>
  <si>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</si>
  <si>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</si>
  <si>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</si>
  <si>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</si>
  <si>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</si>
  <si>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</si>
  <si>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</si>
  <si>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</si>
  <si>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</si>
  <si>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</si>
  <si>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</si>
  <si>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</si>
  <si>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</si>
  <si>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</si>
  <si>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</si>
  <si>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</si>
  <si>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</si>
  <si>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</si>
  <si>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</si>
  <si>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</si>
  <si>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</si>
  <si>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</si>
  <si>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</si>
  <si>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</si>
  <si>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</si>
  <si>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</si>
  <si>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</si>
  <si>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</si>
  <si>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</si>
  <si>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</si>
  <si>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</si>
  <si>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</si>
  <si>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</si>
  <si>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</si>
  <si>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</si>
  <si>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</si>
  <si>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</si>
  <si>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</si>
  <si>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</si>
  <si>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</si>
  <si>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</si>
  <si>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</si>
  <si>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</si>
  <si>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</si>
  <si>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</si>
  <si>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</si>
  <si>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</si>
  <si>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</si>
  <si>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</si>
  <si>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</si>
  <si>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</si>
  <si>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</si>
  <si>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</si>
  <si>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</si>
  <si>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</si>
  <si>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</si>
  <si>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</si>
  <si>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</si>
  <si>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</si>
  <si>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</si>
  <si>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</si>
  <si>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</si>
  <si>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</si>
  <si>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</si>
  <si>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</si>
  <si>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</si>
  <si>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</si>
  <si>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</si>
  <si>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</si>
  <si>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</si>
  <si>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</si>
  <si>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</si>
  <si>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</si>
  <si>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</si>
  <si>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</si>
  <si>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</si>
  <si>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</si>
  <si>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</si>
  <si>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</si>
  <si>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</si>
  <si>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</si>
  <si>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</si>
  <si>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</si>
  <si>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</si>
  <si>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</si>
  <si>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</si>
  <si>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</si>
  <si>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</si>
  <si>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</si>
  <si>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</si>
  <si>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</si>
  <si>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</si>
  <si>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</si>
  <si>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</si>
  <si>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</si>
  <si>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</si>
  <si>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</si>
  <si>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</si>
  <si>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</si>
  <si>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</si>
  <si>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</si>
  <si>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</si>
  <si>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</si>
  <si>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</si>
  <si>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</si>
  <si>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</si>
  <si>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</si>
  <si>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</si>
  <si>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</si>
  <si>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</si>
  <si>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</si>
  <si>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</si>
  <si>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</si>
  <si>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</si>
  <si>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</si>
  <si>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</si>
  <si>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</si>
  <si>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</si>
  <si>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</si>
  <si>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</si>
  <si>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</si>
  <si>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</si>
  <si>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</si>
  <si>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</si>
  <si>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</si>
  <si>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</si>
  <si>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</si>
  <si>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</si>
  <si>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</si>
  <si>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</si>
  <si>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</si>
  <si>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</si>
  <si>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</si>
  <si>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</si>
  <si>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</si>
  <si>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</si>
  <si>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</si>
  <si>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</si>
  <si>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</si>
  <si>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</si>
  <si>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</si>
  <si>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</si>
  <si>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</si>
  <si>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</si>
  <si>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</si>
  <si>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</si>
  <si>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</si>
  <si>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</si>
  <si>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</si>
  <si>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</si>
  <si>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</si>
  <si>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</si>
  <si>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</si>
  <si>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</si>
  <si>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</si>
  <si>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</si>
  <si>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</si>
  <si>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</si>
  <si>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</si>
  <si>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</si>
  <si>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</si>
  <si>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</si>
  <si>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</si>
  <si>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</si>
  <si>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</si>
  <si>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</si>
  <si>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</si>
  <si>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</si>
  <si>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</si>
  <si>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</si>
  <si>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</si>
  <si>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</si>
  <si>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</si>
  <si>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</si>
  <si>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</si>
  <si>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</si>
  <si>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</si>
  <si>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</si>
  <si>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</si>
  <si>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</si>
  <si>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</si>
  <si>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</si>
  <si>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</si>
  <si>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</si>
  <si>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</si>
  <si>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</si>
  <si>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</si>
  <si>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</si>
  <si>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</si>
  <si>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</si>
  <si>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</si>
  <si>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</si>
  <si>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</si>
  <si>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</si>
  <si>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</si>
  <si>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</si>
  <si>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</si>
  <si>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</si>
  <si>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</si>
  <si>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</si>
  <si>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</si>
  <si>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</si>
  <si>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</si>
  <si>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</si>
  <si>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</si>
  <si>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</si>
  <si>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</si>
  <si>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</si>
  <si>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</si>
  <si>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</si>
  <si>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</si>
  <si>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</si>
  <si>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</si>
  <si>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</si>
  <si>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</si>
  <si>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</si>
  <si>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</si>
  <si>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</si>
  <si>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</si>
  <si>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</si>
  <si>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</si>
  <si>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</si>
  <si>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</si>
  <si>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</si>
  <si>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</si>
  <si>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</si>
  <si>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</si>
  <si>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</si>
  <si>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</si>
  <si>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</si>
  <si>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</si>
  <si>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</si>
  <si>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</si>
  <si>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</si>
  <si>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</si>
  <si>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</si>
  <si>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</si>
  <si>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</si>
  <si>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</si>
  <si>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</si>
  <si>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</si>
  <si>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</si>
  <si>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</si>
  <si>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</si>
  <si>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</si>
  <si>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</si>
  <si>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</si>
  <si>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</si>
  <si>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</si>
  <si>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</si>
  <si>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</si>
  <si>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</si>
  <si>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</si>
  <si>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</si>
  <si>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</si>
  <si>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</si>
  <si>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</si>
  <si>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</si>
  <si>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</si>
  <si>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</si>
  <si>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</si>
  <si>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</si>
  <si>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</si>
  <si>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</si>
  <si>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</si>
  <si>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</si>
  <si>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</si>
  <si>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</si>
  <si>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</si>
  <si>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</si>
  <si>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</si>
  <si>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</si>
  <si>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</si>
  <si>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</si>
  <si>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</si>
  <si>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</si>
  <si>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</si>
  <si>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</si>
  <si>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</si>
  <si>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</si>
  <si>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</si>
  <si>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</si>
  <si>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</si>
  <si>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</si>
  <si>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</si>
  <si>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</si>
  <si>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</si>
  <si>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</si>
  <si>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</si>
  <si>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</si>
  <si>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</si>
  <si>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</si>
  <si>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</si>
  <si>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</si>
  <si>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</si>
  <si>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</si>
  <si>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</si>
  <si>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</si>
  <si>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</si>
  <si>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</si>
  <si>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</si>
  <si>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</si>
  <si>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</si>
  <si>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</si>
  <si>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</si>
  <si>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</si>
  <si>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</si>
  <si>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</si>
  <si>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</si>
  <si>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</si>
  <si>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</si>
  <si>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</si>
  <si>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</si>
  <si>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</si>
  <si>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</si>
  <si>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</si>
  <si>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</si>
  <si>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</si>
  <si>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</si>
  <si>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</si>
  <si>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</si>
  <si>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</si>
  <si>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</si>
  <si>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</si>
  <si>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</si>
  <si>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</si>
  <si>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</si>
  <si>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</si>
  <si>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</si>
  <si>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</si>
  <si>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</si>
  <si>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</si>
  <si>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</si>
  <si>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</si>
  <si>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</si>
  <si>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</si>
  <si>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</si>
  <si>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</si>
  <si>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</si>
  <si>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</si>
  <si>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</si>
  <si>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</si>
  <si>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</si>
  <si>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</si>
  <si>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</si>
  <si>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</si>
  <si>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</si>
  <si>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</si>
  <si>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</si>
  <si>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</si>
  <si>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</si>
  <si>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</si>
  <si>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</si>
  <si>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</si>
  <si>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</si>
  <si>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</si>
  <si>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</si>
  <si>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</si>
  <si>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</si>
  <si>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</si>
  <si>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</si>
  <si>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</si>
  <si>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</si>
  <si>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</si>
  <si>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</si>
  <si>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</si>
  <si>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</si>
  <si>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</si>
  <si>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</si>
  <si>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</si>
  <si>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</si>
  <si>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</si>
  <si>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</si>
  <si>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</si>
  <si>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</si>
  <si>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</si>
  <si>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</si>
  <si>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</si>
  <si>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</si>
  <si>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</si>
  <si>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</si>
  <si>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</si>
  <si>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</si>
  <si>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</si>
  <si>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</si>
  <si>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</si>
  <si>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</si>
  <si>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</si>
  <si>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</si>
  <si>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</si>
  <si>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</si>
  <si>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</si>
  <si>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</si>
  <si>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</si>
  <si>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</si>
  <si>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</si>
  <si>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</si>
  <si>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</si>
  <si>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</si>
  <si>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</si>
  <si>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</si>
  <si>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</si>
  <si>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</si>
  <si>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</si>
  <si>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</si>
  <si>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</si>
  <si>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</si>
  <si>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</si>
  <si>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</si>
  <si>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</si>
  <si>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</si>
  <si>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</si>
  <si>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</si>
  <si>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</si>
  <si>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</si>
  <si>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</si>
  <si>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</si>
  <si>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</si>
  <si>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</si>
  <si>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</si>
  <si>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</si>
  <si>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</si>
  <si>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</si>
  <si>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</si>
  <si>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</si>
  <si>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</si>
  <si>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</si>
  <si>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</si>
  <si>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</si>
  <si>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</si>
  <si>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</si>
  <si>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</si>
  <si>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</si>
  <si>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</si>
  <si>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</si>
  <si>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</si>
  <si>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</si>
  <si>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</si>
  <si>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</si>
  <si>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</si>
  <si>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</si>
  <si>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</si>
  <si>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</si>
  <si>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</si>
  <si>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</si>
  <si>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</si>
  <si>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</si>
  <si>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</si>
  <si>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</si>
  <si>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</si>
  <si>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</si>
  <si>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</si>
  <si>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</si>
  <si>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</si>
  <si>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</si>
  <si>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</si>
  <si>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</si>
  <si>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</si>
  <si>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</si>
  <si>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</si>
  <si>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</si>
  <si>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</si>
  <si>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</si>
  <si>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</si>
  <si>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</si>
  <si>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</si>
  <si>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</si>
  <si>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</si>
  <si>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</si>
  <si>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</si>
  <si>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</si>
  <si>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</si>
  <si>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</si>
  <si>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</si>
  <si>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</si>
  <si>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</si>
  <si>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</si>
  <si>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</si>
  <si>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</si>
  <si>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</si>
  <si>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</si>
  <si>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</si>
  <si>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</si>
  <si>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</si>
  <si>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</si>
  <si>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</si>
  <si>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</si>
  <si>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</si>
  <si>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</si>
  <si>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</si>
  <si>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</si>
  <si>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</si>
  <si>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</si>
  <si>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</si>
  <si>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</si>
  <si>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</si>
  <si>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</si>
  <si>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</si>
  <si>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</si>
  <si>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</si>
  <si>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</si>
  <si>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</si>
  <si>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</si>
  <si>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</si>
  <si>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</si>
  <si>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</si>
  <si>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</si>
  <si>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</si>
  <si>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</si>
  <si>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</si>
  <si>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</si>
  <si>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</si>
  <si>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</si>
  <si>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</si>
  <si>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</si>
  <si>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</si>
  <si>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</si>
  <si>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</si>
  <si>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</si>
  <si>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</si>
  <si>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</si>
  <si>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</si>
  <si>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</si>
  <si>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</si>
  <si>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</si>
  <si>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</si>
  <si>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</si>
  <si>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</si>
  <si>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</si>
  <si>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</si>
  <si>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</si>
  <si>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</si>
  <si>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</si>
  <si>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</si>
  <si>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</si>
  <si>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</si>
  <si>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</si>
  <si>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</si>
  <si>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</si>
  <si>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</si>
  <si>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</si>
  <si>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</si>
  <si>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</si>
  <si>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</si>
  <si>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</si>
  <si>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</si>
  <si>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</si>
  <si>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</si>
  <si>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</si>
  <si>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</si>
  <si>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</si>
  <si>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</si>
  <si>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</si>
  <si>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</si>
  <si>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</si>
  <si>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</si>
  <si>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</si>
  <si>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</si>
  <si>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</si>
  <si>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</si>
  <si>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</si>
  <si>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</si>
  <si>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</si>
  <si>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</si>
  <si>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</si>
  <si>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</si>
  <si>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</si>
  <si>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</si>
  <si>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</si>
  <si>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</si>
  <si>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</si>
  <si>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</si>
  <si>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</si>
  <si>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</si>
  <si>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</si>
  <si>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</si>
  <si>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</si>
  <si>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</si>
  <si>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</si>
  <si>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</si>
  <si>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</si>
  <si>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</si>
  <si>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</si>
  <si>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</si>
  <si>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</si>
  <si>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</si>
  <si>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</si>
  <si>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</si>
  <si>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</si>
  <si>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</si>
  <si>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</si>
  <si>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</si>
  <si>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</si>
  <si>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</si>
  <si>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</si>
  <si>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</si>
  <si>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</si>
  <si>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</si>
  <si>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</si>
  <si>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</si>
  <si>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</si>
  <si>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</si>
  <si>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</si>
  <si>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</si>
  <si>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</si>
  <si>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</si>
  <si>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</si>
  <si>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</si>
  <si>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</si>
  <si>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</si>
  <si>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</si>
  <si>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</si>
  <si>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</si>
  <si>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</si>
  <si>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</si>
  <si>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</si>
  <si>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</si>
  <si>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</si>
  <si>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</si>
  <si>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</si>
  <si>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</si>
  <si>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</si>
  <si>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</si>
  <si>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</si>
  <si>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</si>
  <si>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</si>
  <si>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</si>
  <si>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</si>
  <si>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</si>
  <si>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</si>
  <si>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</si>
  <si>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</si>
  <si>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</si>
  <si>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</si>
  <si>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</si>
  <si>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</si>
  <si>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</si>
  <si>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</si>
  <si>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</si>
  <si>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</si>
  <si>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</si>
  <si>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</si>
  <si>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</si>
  <si>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</si>
  <si>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</si>
  <si>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</si>
  <si>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</si>
  <si>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</si>
  <si>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</si>
  <si>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</si>
  <si>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</si>
  <si>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</si>
  <si>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</si>
  <si>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</si>
  <si>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</si>
  <si>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</si>
  <si>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</si>
  <si>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</si>
  <si>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</si>
  <si>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</si>
  <si>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</si>
  <si>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</si>
  <si>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</si>
  <si>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</si>
  <si>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</si>
  <si>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</si>
  <si>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</si>
  <si>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</si>
  <si>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</si>
  <si>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</si>
  <si>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</si>
  <si>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</si>
  <si>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</si>
  <si>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</si>
  <si>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</si>
  <si>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</si>
  <si>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</si>
  <si>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</si>
  <si>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</si>
  <si>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</si>
  <si>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</si>
  <si>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</si>
  <si>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</si>
  <si>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</si>
  <si>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</si>
  <si>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</si>
  <si>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</si>
  <si>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</si>
  <si>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</si>
  <si>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</si>
  <si>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</si>
  <si>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</si>
  <si>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</si>
  <si>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</si>
  <si>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</si>
  <si>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</si>
  <si>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</si>
  <si>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</si>
  <si>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</si>
  <si>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</si>
  <si>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</si>
  <si>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</si>
  <si>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</si>
  <si>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</si>
  <si>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</si>
  <si>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</si>
  <si>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</si>
  <si>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</si>
  <si>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</si>
  <si>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</si>
  <si>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</si>
  <si>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</si>
  <si>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</si>
  <si>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</si>
  <si>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</si>
  <si>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</si>
  <si>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</si>
  <si>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</si>
  <si>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</si>
  <si>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</si>
  <si>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</si>
  <si>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</si>
  <si>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</si>
  <si>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</si>
  <si>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</si>
  <si>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</si>
  <si>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</si>
  <si>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</si>
  <si>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</si>
  <si>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</si>
  <si>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</si>
  <si>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</si>
  <si>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</si>
  <si>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</si>
  <si>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</si>
  <si>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</si>
  <si>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</si>
  <si>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</si>
  <si>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</si>
  <si>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</si>
  <si>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</si>
  <si>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</si>
  <si>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</si>
  <si>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</si>
  <si>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</si>
  <si>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</si>
  <si>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</si>
  <si>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</si>
  <si>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</si>
  <si>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</si>
  <si>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</si>
  <si>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</si>
  <si>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</si>
  <si>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</si>
  <si>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</si>
  <si>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</si>
  <si>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</si>
  <si>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</si>
  <si>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</si>
  <si>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</si>
  <si>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</si>
  <si>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</si>
  <si>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</si>
  <si>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</si>
  <si>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</si>
  <si>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</si>
  <si>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</si>
  <si>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</si>
  <si>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</si>
  <si>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</si>
  <si>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</si>
  <si>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</si>
  <si>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</si>
  <si>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</si>
  <si>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</si>
  <si>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</si>
  <si>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</si>
  <si>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</si>
  <si>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</si>
  <si>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</si>
  <si>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</si>
  <si>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</si>
  <si>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</si>
  <si>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</si>
  <si>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</si>
  <si>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</si>
  <si>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</si>
  <si>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</si>
  <si>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</si>
  <si>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</si>
  <si>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</si>
  <si>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</si>
  <si>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</si>
  <si>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</si>
  <si>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</si>
  <si>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</si>
  <si>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</si>
  <si>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</si>
  <si>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</si>
  <si>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</si>
  <si>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</si>
  <si>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</si>
  <si>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</si>
  <si>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</si>
  <si>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</si>
  <si>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</si>
  <si>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</si>
  <si>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</si>
  <si>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</si>
  <si>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</si>
  <si>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</si>
  <si>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</si>
  <si>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</si>
  <si>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</si>
  <si>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</si>
  <si>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</si>
  <si>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</si>
  <si>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</si>
  <si>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</si>
  <si>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</si>
  <si>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</si>
  <si>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</si>
  <si>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</si>
  <si>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</si>
  <si>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</si>
  <si>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</si>
  <si>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</si>
  <si>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</si>
  <si>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</si>
  <si>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</si>
  <si>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</si>
  <si>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</si>
  <si>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</si>
  <si>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</si>
  <si>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</si>
  <si>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</si>
  <si>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</si>
  <si>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</si>
  <si>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</si>
  <si>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</si>
  <si>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</si>
  <si>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</si>
  <si>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</si>
  <si>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</si>
  <si>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</si>
  <si>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</si>
  <si>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</si>
  <si>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</si>
  <si>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</si>
  <si>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</si>
  <si>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</si>
  <si>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</si>
  <si>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</si>
  <si>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</si>
  <si>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</si>
  <si>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</si>
  <si>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</si>
  <si>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</si>
  <si>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</si>
  <si>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</si>
  <si>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</si>
  <si>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</si>
  <si>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</si>
  <si>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</si>
  <si>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</si>
  <si>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</si>
  <si>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</si>
  <si>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</si>
  <si>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</si>
  <si>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</si>
  <si>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</si>
  <si>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</si>
  <si>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</si>
  <si>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</si>
  <si>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</si>
  <si>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</si>
  <si>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</si>
  <si>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</si>
  <si>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</si>
  <si>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</si>
  <si>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</si>
  <si>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</si>
  <si>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</si>
  <si>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</si>
  <si>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</si>
  <si>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</si>
  <si>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</si>
  <si>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</si>
  <si>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</si>
  <si>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</si>
  <si>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</si>
  <si>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</si>
  <si>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</si>
  <si>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</si>
  <si>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</si>
  <si>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</si>
  <si>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</si>
  <si>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</si>
  <si>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</si>
  <si>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</si>
  <si>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</si>
  <si>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</si>
  <si>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</si>
  <si>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</si>
  <si>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</si>
  <si>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</si>
  <si>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</si>
  <si>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</si>
  <si>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</si>
  <si>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</si>
  <si>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</si>
  <si>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</si>
  <si>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</si>
  <si>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</si>
  <si>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</si>
  <si>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</si>
  <si>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</si>
  <si>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</si>
  <si>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</si>
  <si>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</si>
  <si>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</si>
  <si>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</si>
  <si>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</si>
  <si>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</si>
  <si>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</si>
  <si>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</si>
  <si>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</si>
  <si>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</si>
  <si>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</si>
  <si>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</si>
  <si>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</si>
  <si>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</si>
  <si>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</si>
  <si>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</si>
  <si>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</si>
  <si>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</si>
  <si>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</si>
  <si>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</si>
  <si>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</si>
  <si>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</si>
  <si>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</si>
  <si>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</si>
  <si>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</si>
  <si>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</si>
  <si>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</si>
  <si>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</si>
  <si>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</si>
  <si>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</si>
  <si>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</si>
  <si>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</si>
  <si>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</si>
  <si>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</si>
  <si>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</si>
  <si>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</si>
  <si>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</si>
  <si>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</si>
  <si>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</si>
  <si>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</si>
  <si>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</si>
  <si>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</si>
  <si>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</si>
  <si>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</si>
  <si>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</si>
  <si>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</si>
  <si>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</si>
  <si>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</si>
  <si>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</si>
  <si>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</si>
  <si>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</si>
  <si>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</si>
  <si>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</si>
  <si>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</si>
  <si>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</si>
  <si>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</si>
  <si>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</si>
  <si>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</si>
  <si>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</si>
  <si>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</si>
  <si>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</si>
  <si>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</si>
  <si>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</si>
  <si>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</si>
  <si>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</si>
  <si>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</si>
  <si>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</si>
  <si>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</si>
  <si>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</si>
  <si>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</si>
  <si>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</si>
  <si>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</si>
  <si>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</si>
  <si>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</si>
  <si>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</si>
  <si>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</si>
  <si>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</si>
  <si>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</si>
  <si>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</si>
  <si>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</si>
  <si>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</si>
  <si>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</si>
  <si>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</si>
  <si>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</si>
  <si>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</si>
  <si>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</si>
  <si>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</si>
  <si>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</si>
  <si>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</si>
  <si>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</si>
  <si>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</si>
  <si>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</si>
  <si>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</si>
  <si>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</si>
  <si>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</si>
  <si>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</si>
  <si>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</si>
  <si>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</si>
  <si>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</si>
  <si>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</si>
  <si>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</si>
  <si>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</si>
  <si>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</si>
  <si>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</si>
  <si>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</si>
  <si>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</si>
  <si>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</si>
  <si>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</si>
  <si>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</si>
  <si>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</si>
  <si>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</si>
  <si>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</si>
  <si>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</si>
  <si>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</si>
  <si>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</si>
  <si>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</si>
  <si>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</si>
  <si>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</si>
  <si>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</si>
  <si>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</si>
  <si>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</si>
  <si>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</si>
  <si>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</si>
  <si>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</si>
  <si>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</si>
  <si>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</si>
  <si>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</si>
  <si>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</si>
  <si>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</si>
  <si>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</si>
  <si>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</si>
  <si>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</si>
  <si>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</si>
  <si>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</si>
  <si>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</si>
  <si>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</si>
  <si>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</si>
  <si>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</si>
  <si>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</si>
  <si>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</si>
  <si>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</si>
  <si>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</si>
  <si>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</si>
  <si>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</si>
  <si>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</si>
  <si>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</si>
  <si>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</si>
  <si>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</si>
  <si>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</si>
  <si>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</si>
  <si>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</si>
  <si>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</si>
  <si>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</si>
  <si>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</si>
  <si>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</si>
  <si>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</si>
  <si>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</si>
  <si>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</si>
  <si>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</si>
  <si>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</si>
  <si>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</si>
  <si>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</si>
  <si>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</si>
  <si>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</si>
  <si>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</si>
  <si>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</si>
  <si>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</si>
  <si>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</si>
  <si>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</si>
  <si>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</si>
  <si>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</si>
  <si>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</si>
  <si>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</si>
  <si>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</si>
  <si>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</si>
  <si>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</si>
  <si>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</si>
  <si>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</si>
  <si>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</si>
  <si>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</si>
  <si>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</si>
  <si>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</si>
  <si>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</si>
  <si>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</si>
  <si>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</si>
  <si>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</si>
  <si>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</si>
  <si>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</si>
  <si>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</si>
  <si>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</si>
  <si>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</si>
  <si>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</si>
  <si>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</si>
  <si>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</si>
  <si>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</si>
  <si>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</si>
  <si>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</si>
  <si>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</si>
  <si>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</si>
  <si>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</si>
  <si>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</si>
  <si>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</si>
  <si>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</si>
  <si>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</si>
  <si>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</si>
  <si>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</si>
  <si>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</si>
  <si>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</si>
  <si>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</si>
  <si>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</si>
  <si>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</si>
  <si>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</si>
  <si>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</si>
  <si>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</si>
  <si>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</si>
  <si>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</si>
  <si>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</si>
  <si>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</si>
  <si>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</si>
  <si>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</si>
  <si>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</si>
  <si>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</si>
  <si>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</si>
  <si>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</si>
  <si>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</si>
  <si>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</si>
  <si>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</si>
  <si>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</si>
  <si>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</si>
  <si>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</si>
  <si>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</si>
  <si>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</si>
  <si>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</si>
  <si>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</si>
  <si>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</si>
  <si>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</si>
  <si>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</si>
  <si>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</si>
  <si>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</si>
  <si>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</si>
  <si>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</si>
  <si>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</si>
  <si>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</si>
  <si>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</si>
  <si>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</si>
  <si>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</si>
  <si>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</si>
  <si>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</si>
  <si>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</si>
  <si>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</si>
  <si>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</si>
  <si>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</si>
  <si>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</si>
  <si>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</si>
  <si>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</si>
  <si>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</si>
  <si>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</si>
  <si>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</si>
  <si>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</si>
  <si>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</si>
  <si>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</si>
  <si>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</si>
  <si>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</si>
  <si>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</si>
  <si>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</si>
  <si>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</si>
  <si>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</si>
  <si>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</si>
  <si>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</si>
  <si>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</si>
  <si>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</si>
  <si>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</si>
  <si>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</si>
  <si>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</si>
  <si>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</si>
  <si>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</si>
  <si>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</si>
  <si>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</si>
  <si>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</si>
  <si>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</si>
  <si>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</si>
  <si>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</si>
  <si>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</si>
  <si>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</si>
  <si>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</si>
  <si>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</si>
  <si>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</si>
  <si>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</si>
  <si>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</si>
  <si>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</si>
  <si>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</si>
  <si>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</si>
  <si>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</si>
  <si>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</si>
  <si>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</si>
  <si>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</si>
  <si>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</si>
  <si>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</si>
  <si>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</si>
  <si>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</si>
  <si>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</si>
  <si>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</si>
  <si>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</si>
  <si>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</si>
  <si>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</si>
  <si>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</si>
  <si>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</si>
  <si>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</si>
  <si>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</si>
  <si>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</si>
  <si>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</si>
  <si>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</si>
  <si>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</si>
  <si>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</si>
  <si>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</si>
  <si>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</si>
  <si>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</si>
  <si>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</si>
  <si>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</si>
  <si>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</si>
  <si>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</si>
  <si>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</si>
  <si>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</si>
  <si>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</si>
  <si>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</si>
  <si>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</si>
  <si>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</si>
  <si>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</si>
  <si>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</si>
  <si>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</si>
  <si>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</si>
  <si>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</si>
  <si>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</si>
  <si>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</si>
  <si>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</si>
  <si>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</si>
  <si>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</si>
  <si>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</si>
  <si>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</si>
  <si>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</si>
  <si>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</si>
  <si>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</si>
  <si>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</si>
  <si>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</si>
  <si>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</si>
  <si>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</si>
  <si>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</si>
  <si>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</si>
  <si>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</si>
  <si>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</si>
  <si>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</si>
  <si>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</si>
  <si>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</si>
  <si>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</si>
  <si>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</si>
  <si>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</si>
  <si>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</si>
  <si>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</si>
  <si>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</si>
  <si>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</si>
  <si>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</si>
  <si>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</si>
  <si>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</si>
  <si>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</si>
  <si>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</si>
  <si>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</si>
  <si>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</si>
  <si>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</si>
  <si>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</si>
  <si>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</si>
  <si>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</si>
  <si>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</si>
  <si>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</si>
  <si>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</si>
  <si>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</si>
  <si>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</si>
  <si>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</si>
  <si>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</si>
  <si>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</si>
  <si>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</si>
  <si>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</si>
  <si>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</si>
  <si>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</si>
  <si>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</si>
  <si>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</si>
  <si>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</si>
  <si>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</si>
  <si>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</si>
  <si>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</si>
  <si>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</si>
  <si>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</si>
  <si>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</si>
  <si>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</si>
  <si>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</si>
  <si>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</si>
  <si>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</si>
  <si>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</si>
  <si>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</si>
  <si>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</si>
  <si>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</si>
  <si>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</si>
  <si>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</si>
  <si>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</si>
  <si>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</si>
  <si>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</si>
  <si>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</si>
  <si>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</si>
  <si>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</si>
  <si>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</si>
  <si>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</si>
  <si>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</si>
  <si>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</si>
  <si>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</si>
  <si>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</si>
  <si>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</si>
  <si>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</si>
  <si>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</si>
  <si>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</si>
  <si>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</si>
  <si>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</si>
  <si>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</si>
  <si>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</si>
  <si>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</si>
  <si>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</si>
  <si>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</si>
  <si>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</si>
  <si>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</si>
  <si>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</si>
  <si>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</si>
  <si>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</si>
  <si>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</si>
  <si>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</si>
  <si>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</si>
  <si>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</si>
  <si>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</si>
  <si>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</si>
  <si>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</si>
  <si>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</si>
  <si>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</si>
  <si>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</si>
  <si>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</si>
  <si>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</si>
  <si>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</si>
  <si>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</si>
  <si>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</si>
  <si>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</si>
  <si>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</si>
  <si>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</si>
  <si>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</si>
  <si>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</si>
  <si>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</si>
  <si>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</si>
  <si>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</si>
  <si>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</si>
  <si>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</si>
  <si>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</si>
  <si>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</si>
  <si>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</si>
  <si>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</si>
  <si>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</si>
  <si>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</si>
  <si>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</si>
  <si>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</si>
  <si>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</si>
  <si>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</si>
  <si>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</si>
  <si>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</si>
  <si>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</si>
  <si>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</si>
  <si>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</si>
  <si>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</si>
  <si>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</si>
  <si>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</si>
  <si>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</si>
  <si>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</si>
  <si>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</si>
  <si>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</si>
  <si>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</si>
  <si>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</si>
  <si>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</si>
  <si>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</si>
  <si>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</si>
  <si>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</si>
  <si>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</si>
  <si>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</si>
  <si>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</si>
  <si>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</si>
  <si>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</si>
  <si>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</si>
  <si>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</si>
  <si>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</si>
  <si>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</si>
  <si>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</si>
  <si>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</si>
  <si>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</si>
  <si>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</si>
  <si>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</si>
  <si>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</si>
  <si>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</si>
  <si>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</si>
  <si>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</si>
  <si>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</si>
  <si>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</si>
  <si>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</si>
  <si>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</si>
  <si>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</si>
  <si>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</si>
  <si>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</si>
  <si>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</si>
  <si>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</si>
  <si>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</si>
  <si>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</si>
  <si>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</si>
  <si>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</si>
  <si>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</si>
  <si>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</si>
  <si>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</si>
  <si>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</si>
  <si>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</si>
  <si>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</si>
  <si>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</si>
  <si>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</si>
  <si>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</si>
  <si>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</si>
  <si>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</si>
  <si>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</si>
  <si>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</si>
  <si>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</si>
  <si>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</si>
  <si>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</si>
  <si>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</si>
  <si>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</si>
  <si>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</si>
  <si>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</si>
  <si>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</si>
  <si>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</si>
  <si>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</si>
  <si>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</si>
  <si>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</si>
  <si>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</si>
  <si>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</si>
  <si>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</si>
  <si>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</si>
  <si>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</si>
  <si>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</si>
  <si>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</si>
  <si>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</si>
  <si>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</si>
  <si>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</si>
  <si>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</si>
  <si>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</si>
  <si>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</si>
  <si>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</si>
  <si>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</si>
  <si>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</si>
  <si>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</si>
  <si>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</si>
  <si>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</si>
  <si>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</si>
  <si>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</si>
  <si>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</si>
  <si>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</si>
  <si>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</si>
  <si>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</si>
  <si>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</si>
  <si>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</si>
  <si>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</si>
  <si>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</si>
  <si>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</si>
  <si>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</si>
  <si>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</si>
  <si>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</si>
  <si>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</si>
  <si>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</si>
  <si>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</si>
  <si>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</si>
  <si>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</si>
  <si>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</si>
  <si>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</si>
  <si>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</si>
  <si>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</si>
  <si>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</si>
  <si>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</si>
  <si>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</si>
  <si>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</si>
  <si>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</si>
  <si>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</si>
  <si>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</si>
  <si>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</si>
  <si>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</si>
  <si>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</si>
  <si>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</si>
  <si>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</si>
  <si>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</si>
  <si>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</si>
  <si>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</si>
  <si>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</si>
  <si>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</si>
  <si>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</si>
  <si>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</si>
  <si>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</si>
  <si>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</si>
  <si>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</si>
  <si>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</si>
  <si>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</si>
  <si>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</si>
  <si>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</si>
  <si>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</si>
  <si>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</si>
  <si>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</si>
  <si>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</si>
  <si>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</si>
  <si>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</si>
  <si>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</si>
  <si>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</si>
  <si>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</si>
  <si>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</si>
  <si>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</si>
  <si>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</si>
  <si>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</si>
  <si>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</si>
  <si>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</si>
  <si>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</si>
  <si>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</si>
  <si>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</si>
  <si>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</si>
  <si>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</si>
  <si>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</si>
  <si>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</si>
  <si>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</si>
  <si>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</si>
  <si>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</si>
  <si>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</si>
  <si>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</si>
  <si>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</si>
  <si>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</si>
  <si>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</si>
  <si>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</si>
  <si>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</si>
  <si>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</si>
  <si>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</si>
  <si>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</si>
  <si>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</si>
  <si>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</si>
  <si>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</si>
  <si>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</si>
  <si>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</si>
  <si>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</si>
  <si>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</si>
  <si>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</si>
  <si>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</si>
  <si>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</si>
  <si>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</si>
  <si>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</si>
  <si>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</si>
  <si>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</si>
  <si>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</si>
  <si>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</si>
  <si>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</si>
  <si>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</si>
  <si>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</si>
  <si>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</si>
  <si>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</si>
  <si>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</si>
  <si>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</si>
  <si>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</si>
  <si>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</si>
  <si>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</si>
  <si>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</si>
  <si>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</si>
  <si>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</si>
  <si>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</si>
  <si>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</si>
  <si>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</si>
  <si>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</si>
  <si>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</si>
  <si>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</si>
  <si>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</si>
  <si>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</si>
  <si>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</si>
  <si>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</si>
  <si>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</si>
  <si>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</si>
  <si>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</si>
  <si>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</si>
  <si>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</si>
  <si>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</si>
  <si>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</si>
  <si>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</si>
  <si>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</si>
  <si>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</si>
  <si>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</si>
  <si>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</si>
  <si>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</si>
  <si>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</si>
  <si>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</si>
  <si>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</si>
  <si>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</si>
  <si>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</si>
  <si>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</si>
  <si>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</si>
  <si>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</si>
  <si>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</si>
  <si>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</si>
  <si>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</si>
  <si>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</si>
  <si>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</si>
  <si>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</si>
  <si>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</si>
  <si>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</si>
  <si>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</si>
  <si>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</si>
  <si>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</si>
  <si>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</si>
  <si>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</si>
  <si>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</si>
  <si>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</si>
  <si>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</si>
  <si>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</si>
  <si>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</si>
  <si>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</si>
  <si>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</si>
  <si>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</si>
  <si>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</si>
  <si>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</si>
  <si>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</si>
  <si>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</si>
  <si>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</si>
  <si>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</si>
  <si>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</si>
  <si>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</si>
  <si>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</si>
  <si>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</si>
  <si>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</si>
  <si>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</si>
  <si>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</si>
  <si>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</si>
  <si>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</si>
  <si>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</si>
  <si>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</si>
  <si>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</si>
  <si>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</si>
  <si>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</si>
  <si>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</si>
  <si>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</si>
  <si>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</si>
  <si>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</si>
  <si>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</si>
  <si>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</si>
  <si>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</si>
  <si>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</si>
  <si>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</si>
  <si>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</si>
  <si>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</si>
  <si>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</si>
  <si>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</si>
  <si>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</si>
  <si>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</si>
  <si>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</si>
  <si>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</si>
  <si>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</si>
  <si>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</si>
  <si>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</si>
  <si>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</si>
  <si>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</si>
  <si>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</si>
  <si>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</si>
  <si>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</si>
  <si>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</si>
  <si>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</si>
  <si>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</si>
  <si>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</si>
  <si>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</si>
  <si>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</si>
  <si>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</si>
  <si>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</si>
  <si>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</si>
  <si>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</si>
  <si>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</si>
  <si>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</si>
  <si>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</si>
  <si>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</si>
  <si>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</si>
  <si>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</si>
  <si>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</si>
  <si>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</si>
  <si>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</si>
  <si>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</si>
  <si>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</si>
  <si>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</si>
  <si>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</si>
  <si>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</si>
  <si>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</si>
  <si>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</si>
  <si>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</si>
  <si>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</si>
  <si>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</si>
  <si>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</si>
  <si>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</si>
  <si>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</si>
  <si>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</si>
  <si>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</si>
  <si>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</si>
  <si>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</si>
  <si>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</si>
  <si>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</si>
  <si>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</si>
  <si>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</si>
  <si>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</si>
  <si>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</si>
  <si>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</si>
  <si>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</si>
  <si>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</si>
  <si>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</si>
  <si>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</si>
  <si>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</si>
  <si>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</si>
  <si>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</si>
  <si>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</si>
  <si>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</si>
  <si>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</si>
  <si>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</si>
  <si>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</si>
  <si>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</si>
  <si>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</si>
  <si>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</si>
  <si>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</si>
  <si>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</si>
  <si>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</si>
  <si>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</si>
  <si>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</si>
  <si>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</si>
  <si>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</si>
  <si>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</si>
  <si>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</si>
  <si>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</si>
  <si>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</si>
  <si>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</si>
  <si>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</si>
  <si>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</si>
  <si>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</si>
  <si>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</si>
  <si>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</si>
  <si>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</si>
  <si>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</si>
  <si>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</si>
  <si>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</si>
  <si>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</si>
  <si>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</si>
  <si>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</si>
  <si>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</si>
  <si>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</si>
  <si>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</si>
  <si>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</si>
  <si>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</si>
  <si>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</si>
  <si>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</si>
  <si>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</si>
  <si>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</si>
  <si>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</si>
  <si>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</si>
  <si>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</si>
  <si>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</si>
  <si>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</si>
  <si>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</si>
  <si>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</si>
  <si>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</si>
  <si>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</si>
  <si>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</si>
  <si>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</si>
  <si>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</si>
  <si>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</si>
  <si>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</si>
  <si>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</si>
  <si>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</si>
  <si>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</si>
  <si>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</si>
  <si>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</si>
  <si>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</si>
  <si>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</si>
  <si>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</si>
  <si>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</si>
  <si>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</si>
  <si>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</si>
  <si>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</si>
  <si>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</si>
  <si>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</si>
  <si>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</si>
  <si>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</si>
  <si>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</si>
  <si>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</si>
  <si>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</si>
  <si>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</si>
  <si>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</si>
  <si>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</si>
  <si>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</si>
  <si>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</si>
  <si>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</si>
  <si>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</si>
  <si>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</si>
  <si>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</si>
  <si>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</si>
  <si>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</si>
  <si>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</si>
  <si>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</si>
  <si>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</si>
  <si>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</si>
  <si>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</si>
  <si>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</si>
  <si>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</si>
  <si>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</si>
  <si>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</si>
  <si>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</si>
  <si>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</si>
  <si>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</si>
  <si>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</si>
  <si>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</si>
  <si>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</si>
  <si>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</si>
  <si>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</si>
  <si>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</si>
  <si>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</si>
  <si>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</si>
  <si>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</si>
  <si>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</si>
  <si>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</si>
  <si>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</si>
  <si>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</si>
  <si>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</si>
  <si>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</si>
  <si>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</si>
  <si>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</si>
  <si>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</si>
  <si>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</si>
  <si>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</si>
  <si>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</si>
  <si>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</si>
  <si>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</si>
  <si>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</si>
  <si>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</si>
  <si>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</si>
  <si>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</si>
  <si>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</si>
  <si>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</si>
  <si>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</si>
  <si>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</si>
  <si>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</si>
  <si>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</si>
  <si>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</si>
  <si>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</si>
  <si>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</si>
  <si>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</si>
  <si>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</si>
  <si>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</si>
  <si>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</si>
  <si>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</si>
  <si>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</si>
  <si>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</si>
  <si>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</si>
  <si>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</si>
  <si>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</si>
  <si>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</si>
  <si>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</si>
  <si>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</si>
  <si>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</si>
  <si>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</si>
  <si>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</si>
  <si>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</si>
  <si>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</si>
  <si>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</si>
  <si>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</si>
  <si>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</si>
  <si>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</si>
  <si>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</si>
  <si>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</si>
  <si>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</si>
  <si>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</si>
  <si>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</si>
  <si>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</si>
  <si>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</si>
  <si>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</si>
  <si>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</si>
  <si>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</si>
  <si>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</si>
  <si>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</si>
  <si>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</si>
  <si>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</si>
  <si>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</si>
  <si>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</si>
  <si>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</si>
  <si>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</si>
  <si>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</si>
  <si>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</si>
  <si>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</si>
  <si>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</si>
  <si>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</si>
  <si>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</si>
  <si>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</si>
  <si>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</si>
  <si>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</si>
  <si>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</si>
  <si>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</si>
  <si>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</si>
  <si>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</si>
  <si>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</si>
  <si>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</si>
  <si>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</si>
  <si>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</si>
  <si>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</si>
  <si>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</si>
  <si>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</si>
  <si>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</si>
  <si>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</si>
  <si>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</si>
  <si>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</si>
  <si>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</si>
  <si>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</si>
  <si>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</si>
  <si>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</si>
  <si>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</si>
  <si>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</si>
  <si>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</si>
  <si>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</si>
  <si>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</si>
  <si>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</si>
  <si>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</si>
  <si>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</si>
  <si>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</si>
  <si>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</si>
  <si>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</si>
  <si>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</si>
  <si>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</si>
  <si>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</si>
  <si>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</si>
  <si>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</si>
  <si>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</si>
  <si>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</si>
  <si>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</si>
  <si>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</si>
  <si>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</si>
  <si>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</si>
  <si>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</si>
  <si>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</si>
  <si>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</si>
  <si>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</si>
  <si>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</si>
  <si>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</si>
  <si>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</si>
  <si>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</si>
  <si>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</si>
  <si>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</si>
  <si>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</si>
  <si>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</si>
  <si>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</si>
  <si>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</si>
  <si>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</si>
  <si>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</si>
  <si>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</si>
  <si>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</si>
  <si>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</si>
  <si>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</si>
  <si>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</si>
  <si>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</si>
  <si>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</si>
  <si>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</si>
  <si>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</si>
  <si>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</si>
  <si>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</si>
  <si>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</si>
  <si>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</si>
  <si>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</si>
  <si>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</si>
  <si>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</si>
  <si>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</si>
  <si>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</si>
  <si>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</si>
  <si>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</si>
  <si>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</si>
  <si>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</si>
  <si>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</si>
  <si>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</si>
  <si>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</si>
  <si>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</si>
  <si>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</si>
  <si>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</si>
  <si>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</si>
  <si>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</si>
  <si>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</si>
  <si>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</si>
  <si>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</si>
  <si>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</si>
  <si>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</si>
  <si>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</si>
  <si>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</si>
  <si>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</si>
  <si>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</si>
  <si>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</si>
  <si>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</si>
  <si>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</si>
  <si>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</si>
  <si>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</si>
  <si>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</si>
  <si>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</si>
  <si>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</si>
  <si>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</si>
  <si>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</si>
  <si>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</si>
  <si>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</si>
  <si>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</si>
  <si>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</si>
  <si>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</si>
  <si>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</si>
  <si>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</si>
  <si>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</si>
  <si>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</si>
  <si>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</si>
  <si>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</si>
  <si>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</si>
  <si>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</si>
  <si>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</si>
  <si>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</si>
  <si>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</si>
  <si>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</si>
  <si>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</si>
  <si>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</si>
  <si>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</si>
  <si>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</si>
  <si>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</si>
  <si>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</si>
  <si>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</si>
  <si>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</si>
  <si>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</si>
  <si>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</si>
  <si>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</si>
  <si>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</si>
  <si>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</si>
  <si>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</si>
  <si>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</si>
  <si>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</si>
  <si>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</si>
  <si>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</si>
  <si>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</si>
  <si>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</si>
  <si>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</si>
  <si>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</si>
  <si>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</si>
  <si>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</si>
  <si>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</si>
  <si>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</si>
  <si>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</si>
  <si>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</si>
  <si>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</si>
  <si>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</si>
  <si>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</si>
  <si>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</si>
  <si>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</si>
  <si>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</si>
  <si>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</si>
  <si>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</si>
  <si>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</si>
  <si>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</si>
  <si>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</si>
  <si>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</si>
  <si>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</si>
  <si>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</si>
  <si>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</si>
  <si>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</si>
  <si>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</si>
  <si>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</si>
  <si>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</si>
  <si>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</si>
  <si>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</si>
  <si>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</si>
  <si>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</si>
  <si>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</si>
  <si>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</si>
  <si>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</si>
  <si>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</si>
  <si>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</si>
  <si>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</si>
  <si>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</si>
  <si>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</si>
  <si>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</si>
  <si>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</si>
  <si>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</si>
  <si>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</si>
  <si>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</si>
  <si>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</si>
  <si>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</si>
  <si>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</si>
  <si>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</si>
  <si>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</si>
  <si>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</si>
  <si>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</si>
  <si>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</si>
  <si>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</si>
  <si>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</si>
  <si>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</si>
  <si>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</si>
  <si>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</si>
  <si>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</si>
  <si>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</si>
  <si>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</si>
  <si>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</si>
  <si>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</si>
  <si>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</si>
  <si>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</si>
  <si>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</si>
  <si>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</si>
  <si>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</si>
  <si>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</si>
  <si>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</si>
  <si>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</si>
  <si>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</si>
  <si>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</si>
  <si>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</si>
  <si>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</si>
  <si>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</si>
  <si>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</si>
  <si>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</si>
  <si>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</si>
  <si>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</si>
  <si>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</si>
  <si>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</si>
  <si>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</si>
  <si>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</si>
  <si>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</si>
  <si>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</si>
  <si>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</si>
  <si>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</si>
  <si>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</si>
  <si>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</si>
  <si>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</si>
  <si>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</si>
  <si>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</si>
  <si>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</si>
  <si>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</si>
  <si>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</si>
  <si>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</si>
  <si>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</si>
  <si>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</si>
  <si>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</si>
  <si>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</si>
  <si>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</si>
  <si>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</si>
  <si>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</si>
  <si>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</si>
  <si>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</si>
  <si>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</si>
  <si>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</si>
  <si>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</si>
  <si>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</si>
  <si>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</si>
  <si>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</si>
  <si>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</si>
  <si>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</si>
  <si>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</si>
  <si>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</si>
  <si>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</si>
  <si>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</si>
  <si>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</si>
  <si>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</si>
  <si>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</si>
  <si>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</si>
  <si>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</si>
  <si>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</si>
  <si>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</si>
  <si>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</si>
  <si>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</si>
  <si>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</si>
  <si>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</si>
  <si>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</si>
  <si>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</si>
  <si>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</si>
  <si>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</si>
  <si>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</si>
  <si>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</si>
  <si>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</si>
  <si>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</si>
  <si>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</si>
  <si>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</si>
  <si>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</si>
  <si>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</si>
  <si>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</si>
  <si>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</si>
  <si>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</si>
  <si>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</si>
  <si>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</si>
  <si>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</si>
  <si>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</si>
  <si>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</si>
  <si>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</si>
  <si>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</si>
  <si>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</si>
  <si>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</si>
  <si>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</si>
  <si>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</si>
  <si>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</si>
  <si>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</si>
  <si>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</si>
  <si>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</si>
  <si>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</si>
  <si>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</si>
  <si>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</si>
  <si>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</si>
  <si>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</si>
  <si>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</si>
  <si>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</si>
  <si>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</si>
  <si>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</si>
  <si>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</si>
  <si>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</si>
  <si>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</si>
  <si>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</si>
  <si>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</si>
  <si>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</si>
  <si>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</si>
  <si>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</si>
  <si>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</si>
  <si>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</si>
  <si>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</si>
  <si>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</si>
  <si>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</si>
  <si>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</si>
  <si>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</si>
  <si>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</si>
  <si>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</si>
  <si>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</si>
  <si>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</si>
  <si>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</si>
  <si>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</si>
  <si>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</si>
  <si>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</si>
  <si>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</si>
  <si>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</si>
  <si>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</si>
  <si>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</si>
  <si>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</si>
  <si>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</si>
  <si>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</si>
  <si>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</si>
  <si>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</si>
  <si>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</si>
  <si>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</si>
  <si>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</si>
  <si>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</si>
  <si>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</si>
  <si>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</si>
  <si>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</si>
  <si>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</si>
  <si>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</si>
  <si>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</si>
  <si>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</si>
  <si>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</si>
  <si>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</si>
  <si>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</si>
  <si>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</si>
  <si>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</si>
  <si>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</si>
  <si>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</si>
  <si>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</si>
  <si>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</si>
  <si>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</si>
  <si>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</si>
  <si>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</si>
  <si>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</si>
  <si>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</si>
  <si>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</si>
  <si>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</si>
  <si>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</si>
  <si>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</si>
  <si>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</si>
  <si>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</si>
  <si>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</si>
  <si>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</si>
  <si>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</si>
  <si>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</si>
  <si>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</si>
  <si>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</si>
  <si>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</si>
  <si>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</si>
  <si>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</si>
  <si>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</si>
  <si>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</si>
  <si>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</si>
  <si>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</si>
  <si>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</si>
  <si>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</si>
  <si>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</si>
  <si>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</si>
  <si>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</si>
  <si>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</si>
  <si>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</si>
  <si>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</si>
  <si>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</si>
  <si>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</si>
  <si>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</si>
  <si>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</si>
  <si>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</si>
  <si>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</si>
  <si>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</si>
  <si>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</si>
  <si>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</si>
  <si>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</si>
  <si>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</si>
  <si>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</si>
  <si>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</si>
  <si>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</si>
  <si>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</si>
  <si>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</si>
  <si>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</si>
  <si>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</si>
  <si>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</si>
  <si>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</si>
  <si>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</si>
  <si>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</si>
  <si>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</si>
  <si>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</si>
  <si>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</si>
  <si>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</si>
  <si>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</si>
  <si>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</si>
  <si>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</si>
  <si>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</si>
  <si>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</si>
  <si>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</si>
  <si>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</si>
  <si>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</si>
  <si>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</si>
  <si>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</si>
  <si>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</si>
  <si>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</si>
  <si>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</si>
  <si>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</si>
  <si>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</si>
  <si>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</si>
  <si>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</si>
  <si>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</si>
  <si>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</si>
  <si>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</si>
  <si>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</si>
  <si>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</si>
  <si>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</si>
  <si>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</si>
  <si>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</si>
  <si>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</si>
  <si>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</si>
  <si>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</si>
  <si>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</si>
  <si>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</si>
  <si>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</si>
  <si>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</si>
  <si>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</si>
  <si>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</si>
  <si>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</si>
  <si>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</si>
  <si>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</si>
  <si>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</si>
  <si>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</si>
  <si>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</si>
  <si>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</si>
  <si>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</si>
  <si>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</si>
  <si>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</si>
  <si>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</si>
  <si>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</si>
  <si>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</si>
  <si>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</si>
  <si>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</si>
  <si>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</si>
  <si>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</si>
  <si>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</si>
  <si>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</si>
  <si>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</si>
  <si>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</si>
  <si>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</si>
  <si>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</si>
  <si>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</si>
  <si>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</si>
  <si>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</si>
  <si>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</si>
  <si>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</si>
  <si>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</si>
  <si>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</si>
  <si>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</si>
  <si>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</si>
  <si>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</si>
  <si>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</si>
  <si>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</si>
  <si>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</si>
  <si>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</si>
  <si>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</si>
  <si>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</si>
  <si>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</si>
  <si>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</si>
  <si>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</si>
  <si>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</si>
  <si>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</si>
  <si>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</si>
  <si>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</si>
  <si>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</si>
  <si>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</si>
  <si>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</si>
  <si>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</si>
  <si>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</si>
  <si>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</si>
  <si>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</si>
  <si>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</si>
  <si>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</si>
  <si>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</si>
  <si>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</si>
  <si>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</si>
  <si>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</si>
  <si>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</si>
  <si>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</si>
  <si>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</si>
  <si>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</si>
  <si>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</si>
  <si>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</si>
  <si>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</si>
  <si>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</si>
  <si>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</si>
  <si>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</si>
  <si>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</si>
  <si>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</si>
  <si>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</si>
  <si>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</si>
  <si>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</si>
  <si>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</si>
  <si>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</si>
  <si>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</si>
  <si>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</si>
  <si>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</si>
  <si>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</si>
  <si>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</si>
  <si>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</si>
  <si>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</si>
  <si>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</si>
  <si>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</si>
  <si>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</si>
  <si>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</si>
  <si>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</si>
  <si>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</si>
  <si>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</si>
  <si>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</si>
  <si>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</si>
  <si>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</si>
  <si>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</si>
  <si>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</si>
  <si>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</si>
  <si>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</si>
  <si>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</si>
  <si>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</si>
  <si>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</si>
  <si>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</si>
  <si>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</si>
  <si>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</si>
  <si>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</si>
  <si>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</si>
  <si>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</si>
  <si>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</si>
  <si>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</si>
  <si>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</si>
  <si>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</si>
  <si>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</si>
  <si>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</si>
  <si>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</si>
  <si>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</si>
  <si>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</si>
  <si>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</si>
  <si>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</si>
  <si>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</si>
  <si>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</si>
  <si>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</si>
  <si>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</si>
  <si>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</si>
  <si>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</si>
  <si>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</si>
  <si>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</si>
  <si>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</si>
  <si>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</si>
  <si>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</si>
  <si>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</si>
  <si>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</si>
  <si>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</si>
  <si>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</si>
  <si>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</si>
  <si>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</si>
  <si>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</si>
  <si>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</si>
  <si>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</si>
  <si>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</si>
  <si>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</si>
  <si>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</si>
  <si>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</si>
  <si>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</si>
  <si>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</si>
  <si>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</si>
  <si>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</si>
  <si>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</si>
  <si>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</si>
  <si>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</si>
  <si>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</si>
  <si>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</si>
  <si>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</si>
  <si>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</si>
  <si>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</si>
  <si>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</si>
  <si>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</si>
  <si>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</si>
  <si>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</si>
  <si>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</si>
  <si>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</si>
  <si>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</si>
  <si>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</si>
  <si>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</si>
  <si>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</si>
  <si>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</si>
  <si>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</si>
  <si>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</si>
  <si>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</si>
  <si>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</si>
  <si>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</si>
  <si>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</si>
  <si>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</si>
  <si>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</si>
  <si>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</si>
  <si>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</si>
  <si>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</si>
  <si>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</si>
  <si>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</si>
  <si>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</si>
  <si>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</si>
  <si>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</si>
  <si>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</si>
  <si>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</si>
  <si>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</si>
  <si>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</si>
  <si>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</si>
  <si>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</si>
  <si>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</si>
  <si>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</si>
  <si>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</si>
  <si>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</si>
  <si>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</si>
  <si>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</si>
  <si>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</si>
  <si>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</si>
  <si>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</si>
  <si>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</si>
  <si>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</si>
  <si>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</si>
  <si>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</si>
  <si>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</si>
  <si>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</si>
  <si>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</si>
  <si>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</si>
  <si>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</si>
  <si>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</si>
  <si>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</si>
  <si>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</si>
  <si>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</si>
  <si>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</si>
  <si>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</si>
  <si>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</si>
  <si>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</si>
  <si>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</si>
  <si>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</si>
  <si>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</si>
  <si>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</si>
  <si>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</si>
  <si>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</si>
  <si>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</si>
  <si>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</si>
  <si>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</si>
  <si>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</si>
  <si>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</si>
  <si>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</si>
  <si>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</si>
  <si>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</si>
  <si>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</si>
  <si>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</si>
  <si>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</si>
  <si>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</si>
  <si>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</si>
  <si>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</si>
  <si>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</si>
  <si>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</si>
  <si>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</si>
  <si>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</si>
  <si>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</si>
  <si>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</si>
  <si>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</si>
  <si>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</si>
  <si>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</si>
  <si>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</si>
  <si>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</si>
  <si>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</si>
  <si>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</si>
  <si>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</si>
  <si>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</si>
  <si>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</si>
  <si>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</si>
  <si>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</si>
  <si>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</si>
  <si>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</si>
  <si>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</si>
  <si>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</si>
  <si>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</si>
  <si>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</si>
  <si>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</si>
  <si>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</si>
  <si>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</si>
  <si>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</si>
  <si>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</si>
  <si>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</si>
  <si>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</si>
  <si>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</si>
  <si>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</si>
  <si>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</si>
  <si>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</si>
  <si>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</si>
  <si>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</si>
  <si>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</si>
  <si>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</si>
  <si>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</si>
  <si>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</si>
  <si>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</si>
  <si>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</si>
  <si>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</si>
  <si>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</si>
  <si>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</si>
  <si>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</si>
  <si>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</si>
  <si>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</si>
  <si>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</si>
  <si>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</si>
  <si>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</si>
  <si>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</si>
  <si>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</si>
  <si>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</si>
  <si>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</si>
  <si>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</si>
  <si>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</si>
  <si>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</si>
  <si>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</si>
  <si>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</si>
  <si>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</si>
  <si>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</si>
  <si>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</si>
  <si>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</si>
  <si>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</si>
  <si>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</si>
  <si>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</si>
  <si>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</si>
  <si>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</si>
  <si>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</si>
  <si>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</si>
  <si>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</si>
  <si>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</si>
  <si>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</si>
  <si>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</si>
  <si>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</si>
  <si>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</si>
  <si>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</si>
  <si>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</si>
  <si>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</si>
  <si>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</si>
  <si>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</si>
  <si>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</si>
  <si>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</si>
  <si>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</si>
  <si>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</si>
  <si>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</si>
  <si>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</si>
  <si>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</si>
  <si>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</si>
  <si>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</si>
  <si>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</si>
  <si>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</si>
  <si>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</si>
  <si>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</si>
  <si>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</si>
  <si>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</si>
  <si>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</si>
  <si>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</si>
  <si>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</si>
  <si>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</si>
  <si>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</si>
  <si>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</si>
  <si>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</si>
  <si>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</si>
  <si>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</si>
  <si>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</si>
  <si>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</si>
  <si>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</si>
  <si>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</si>
  <si>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</si>
  <si>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</si>
  <si>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</si>
  <si>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</si>
  <si>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</si>
  <si>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</si>
  <si>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</si>
  <si>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</si>
  <si>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</si>
  <si>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</si>
  <si>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</si>
  <si>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</si>
  <si>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</si>
  <si>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</si>
  <si>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</si>
  <si>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</si>
  <si>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</si>
  <si>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</si>
  <si>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</si>
  <si>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</si>
  <si>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</si>
  <si>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</si>
  <si>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</si>
  <si>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</si>
  <si>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</si>
  <si>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</si>
  <si>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</si>
  <si>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</si>
  <si>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</si>
  <si>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</si>
  <si>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</si>
  <si>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</si>
  <si>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</si>
  <si>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</si>
  <si>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</si>
  <si>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</si>
  <si>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</si>
  <si>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</si>
  <si>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</si>
  <si>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</si>
  <si>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</si>
  <si>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</si>
  <si>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</si>
  <si>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</si>
  <si>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</si>
  <si>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</si>
  <si>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</si>
  <si>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</si>
  <si>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</si>
  <si>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</si>
  <si>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</si>
  <si>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</si>
  <si>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</si>
  <si>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</si>
  <si>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</si>
  <si>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</si>
  <si>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</si>
  <si>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</si>
  <si>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</si>
  <si>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</si>
  <si>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</si>
  <si>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</si>
  <si>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</si>
  <si>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</si>
  <si>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</si>
  <si>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</si>
  <si>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</si>
  <si>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</si>
  <si>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</si>
  <si>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</si>
  <si>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</si>
  <si>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</si>
  <si>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</si>
  <si>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</si>
  <si>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</si>
  <si>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</si>
  <si>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</si>
  <si>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</si>
  <si>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</si>
  <si>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</si>
  <si>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</si>
  <si>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</si>
  <si>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</si>
  <si>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</si>
  <si>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</si>
  <si>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</si>
  <si>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</si>
  <si>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</si>
  <si>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</si>
  <si>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</si>
  <si>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</si>
  <si>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</si>
  <si>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</si>
  <si>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</si>
  <si>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</si>
  <si>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</si>
  <si>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</si>
  <si>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</si>
  <si>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</si>
  <si>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</si>
  <si>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</si>
  <si>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</si>
  <si>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</si>
  <si>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</si>
  <si>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</si>
  <si>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</si>
  <si>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</si>
  <si>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</si>
  <si>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</si>
  <si>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</si>
  <si>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</si>
  <si>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</si>
  <si>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</si>
  <si>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</si>
  <si>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</si>
  <si>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</si>
  <si>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</si>
  <si>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</si>
  <si>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</si>
  <si>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</si>
  <si>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</si>
  <si>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</si>
  <si>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</si>
  <si>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</si>
  <si>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</si>
  <si>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</si>
  <si>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</si>
  <si>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</si>
  <si>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</si>
  <si>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</si>
  <si>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</si>
  <si>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</si>
  <si>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</si>
  <si>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</si>
  <si>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</si>
  <si>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</si>
  <si>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</si>
  <si>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</si>
  <si>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</si>
  <si>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</si>
  <si>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</si>
  <si>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</si>
  <si>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</si>
  <si>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</si>
  <si>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</si>
  <si>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</si>
  <si>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</si>
  <si>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</si>
  <si>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</si>
  <si>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</si>
  <si>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</si>
  <si>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</si>
  <si>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</si>
  <si>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</si>
  <si>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</si>
  <si>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</si>
  <si>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</si>
  <si>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</si>
  <si>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</si>
  <si>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</si>
  <si>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</si>
  <si>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</si>
  <si>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</si>
  <si>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</si>
  <si>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</si>
  <si>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</si>
  <si>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</si>
  <si>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</si>
  <si>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</si>
  <si>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</si>
  <si>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</si>
  <si>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</si>
  <si>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</si>
  <si>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</si>
  <si>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</si>
  <si>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</si>
  <si>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</si>
  <si>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</si>
  <si>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</si>
  <si>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</si>
  <si>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</si>
  <si>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</si>
  <si>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</si>
  <si>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</si>
  <si>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</si>
  <si>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</si>
  <si>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</si>
  <si>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</si>
  <si>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</si>
  <si>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</si>
  <si>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</si>
  <si>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</si>
  <si>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</si>
  <si>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</si>
  <si>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</si>
  <si>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</si>
  <si>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</si>
  <si>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</si>
  <si>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</si>
  <si>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</si>
  <si>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</si>
  <si>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</si>
  <si>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</si>
  <si>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</si>
  <si>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</si>
  <si>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</si>
  <si>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</si>
  <si>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</si>
  <si>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</si>
  <si>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</si>
  <si>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</si>
  <si>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</si>
  <si>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</si>
  <si>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</si>
  <si>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</si>
  <si>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</si>
  <si>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</si>
  <si>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</si>
  <si>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</si>
  <si>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</si>
  <si>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</si>
  <si>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</si>
  <si>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</si>
  <si>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</si>
  <si>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</si>
  <si>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</si>
  <si>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</si>
  <si>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</si>
  <si>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</si>
  <si>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</si>
  <si>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</si>
  <si>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</si>
  <si>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</si>
  <si>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</si>
  <si>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</si>
  <si>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</si>
  <si>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</si>
  <si>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</si>
  <si>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</si>
  <si>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</si>
  <si>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</si>
  <si>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</si>
  <si>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</si>
  <si>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</si>
  <si>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</si>
  <si>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</si>
  <si>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</si>
  <si>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</si>
  <si>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</si>
  <si>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</si>
  <si>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</si>
  <si>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</si>
  <si>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</si>
  <si>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</si>
  <si>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</si>
  <si>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</si>
  <si>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</si>
  <si>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</si>
  <si>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</si>
  <si>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</si>
  <si>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</si>
  <si>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</si>
  <si>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</si>
  <si>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</si>
  <si>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</si>
  <si>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</si>
  <si>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</si>
  <si>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</si>
  <si>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</si>
  <si>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</si>
  <si>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</si>
  <si>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</si>
  <si>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</si>
  <si>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</si>
  <si>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</si>
  <si>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</si>
  <si>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</si>
  <si>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</si>
  <si>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</si>
  <si>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</si>
  <si>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</si>
  <si>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</si>
  <si>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</si>
  <si>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</si>
  <si>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</si>
  <si>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</si>
  <si>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</si>
  <si>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</si>
  <si>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</si>
  <si>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</si>
  <si>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</si>
  <si>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</si>
  <si>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</si>
  <si>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</si>
  <si>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</si>
  <si>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</si>
  <si>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</si>
  <si>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</si>
  <si>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</si>
  <si>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</si>
  <si>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</si>
  <si>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</si>
  <si>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</si>
  <si>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</si>
  <si>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</si>
  <si>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</si>
  <si>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</si>
  <si>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</si>
  <si>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</si>
  <si>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</si>
  <si>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</si>
  <si>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</si>
  <si>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</si>
  <si>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</si>
  <si>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</si>
  <si>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</si>
  <si>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</si>
  <si>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</si>
  <si>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</si>
  <si>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</si>
  <si>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</si>
  <si>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</si>
  <si>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</si>
  <si>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</si>
  <si>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</si>
  <si>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</si>
  <si>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</si>
  <si>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</si>
  <si>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</si>
  <si>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</si>
  <si>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</si>
  <si>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</si>
  <si>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</si>
  <si>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</si>
  <si>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</si>
  <si>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</si>
  <si>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</si>
  <si>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</si>
  <si>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</si>
  <si>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</si>
  <si>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</si>
  <si>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</si>
  <si>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</si>
  <si>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</si>
  <si>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</si>
  <si>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</si>
  <si>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</si>
  <si>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</si>
  <si>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</si>
  <si>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</si>
  <si>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</si>
  <si>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</si>
  <si>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</si>
  <si>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</si>
  <si>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</si>
  <si>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</si>
  <si>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</si>
  <si>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</si>
  <si>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</si>
  <si>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</si>
  <si>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</si>
  <si>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</si>
  <si>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</si>
  <si>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</si>
  <si>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</si>
  <si>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</si>
  <si>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</si>
  <si>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</si>
  <si>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</si>
  <si>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</si>
  <si>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</si>
  <si>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</si>
  <si>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</si>
  <si>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</si>
  <si>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</si>
  <si>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</si>
  <si>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</si>
  <si>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</si>
  <si>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</si>
  <si>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</si>
  <si>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</si>
  <si>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</si>
  <si>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</si>
  <si>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</si>
  <si>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</si>
  <si>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</si>
  <si>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</si>
  <si>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</si>
  <si>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</si>
  <si>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</si>
  <si>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</si>
  <si>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</si>
  <si>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</si>
  <si>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</si>
  <si>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</si>
  <si>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</si>
  <si>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</si>
  <si>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</si>
  <si>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</si>
  <si>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</si>
  <si>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</si>
  <si>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</si>
  <si>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</si>
  <si>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</si>
  <si>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</si>
  <si>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</si>
  <si>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</si>
  <si>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</si>
  <si>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</si>
  <si>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</si>
  <si>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</si>
  <si>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</si>
  <si>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</si>
  <si>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</si>
  <si>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</si>
  <si>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</si>
  <si>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</si>
  <si>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</si>
  <si>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</si>
  <si>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</si>
  <si>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</si>
  <si>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</si>
  <si>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</si>
  <si>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</si>
  <si>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</si>
  <si>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</si>
  <si>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</si>
  <si>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</si>
  <si>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</si>
  <si>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</si>
  <si>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</si>
  <si>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</si>
  <si>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</si>
  <si>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</si>
  <si>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</si>
  <si>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</si>
  <si>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</si>
  <si>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</si>
  <si>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</si>
  <si>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</si>
  <si>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</si>
  <si>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</si>
  <si>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</si>
  <si>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</si>
  <si>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</si>
  <si>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</si>
  <si>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</si>
  <si>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</si>
  <si>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</si>
  <si>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</si>
  <si>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</si>
  <si>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</si>
  <si>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</si>
  <si>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</si>
  <si>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</si>
  <si>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</si>
  <si>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</si>
  <si>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</si>
  <si>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</si>
  <si>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</si>
  <si>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</si>
  <si>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</si>
  <si>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</si>
  <si>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</si>
  <si>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</si>
  <si>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</si>
  <si>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</si>
  <si>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</si>
  <si>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</si>
  <si>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</si>
  <si>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</si>
  <si>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</si>
  <si>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</si>
  <si>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</si>
  <si>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</si>
  <si>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</si>
  <si>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</si>
  <si>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</si>
  <si>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</si>
  <si>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</si>
  <si>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</si>
  <si>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</si>
  <si>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</si>
  <si>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</si>
  <si>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</si>
  <si>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</si>
  <si>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</si>
  <si>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</si>
  <si>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</si>
  <si>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</si>
  <si>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</si>
  <si>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</si>
  <si>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</si>
  <si>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</si>
  <si>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</si>
  <si>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</si>
  <si>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</si>
  <si>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</si>
  <si>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</si>
  <si>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</si>
  <si>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</si>
  <si>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</si>
  <si>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</si>
  <si>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</si>
  <si>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</si>
  <si>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</si>
  <si>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</si>
  <si>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</si>
  <si>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</si>
  <si>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</si>
  <si>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</si>
  <si>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</si>
  <si>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</si>
  <si>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</si>
  <si>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</si>
  <si>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</si>
  <si>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</si>
  <si>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</si>
  <si>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</si>
  <si>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</si>
  <si>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</si>
  <si>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</si>
  <si>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</si>
  <si>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</si>
  <si>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</si>
  <si>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</si>
  <si>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</si>
  <si>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</si>
  <si>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</si>
  <si>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</si>
  <si>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</si>
  <si>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</si>
  <si>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</si>
  <si>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</si>
  <si>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</si>
  <si>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</si>
  <si>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</si>
  <si>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</si>
  <si>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</si>
  <si>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</si>
  <si>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</si>
  <si>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</si>
  <si>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</si>
  <si>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</si>
  <si>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</si>
  <si>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</si>
  <si>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</si>
  <si>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</si>
  <si>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</si>
  <si>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</si>
  <si>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</si>
  <si>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</si>
  <si>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</si>
  <si>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</si>
  <si>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</si>
  <si>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</si>
  <si>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</si>
  <si>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</si>
  <si>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</si>
  <si>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</si>
  <si>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</si>
  <si>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</si>
  <si>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</si>
  <si>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</si>
  <si>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</si>
  <si>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</si>
  <si>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</si>
  <si>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</si>
  <si>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</si>
  <si>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</si>
  <si>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</si>
  <si>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</si>
  <si>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</si>
  <si>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</si>
  <si>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</si>
  <si>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</si>
  <si>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</si>
  <si>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</si>
  <si>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</si>
  <si>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</si>
  <si>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</si>
  <si>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</si>
  <si>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</si>
  <si>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</si>
  <si>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</si>
  <si>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</si>
  <si>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</si>
  <si>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</si>
  <si>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</si>
  <si>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</si>
  <si>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</si>
  <si>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</si>
  <si>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</si>
  <si>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</si>
  <si>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</si>
  <si>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</si>
  <si>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</si>
  <si>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</si>
  <si>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</si>
  <si>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</si>
  <si>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</si>
  <si>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</si>
  <si>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</si>
  <si>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</si>
  <si>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</si>
  <si>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</si>
  <si>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</si>
  <si>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</si>
  <si>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</si>
  <si>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</si>
  <si>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</si>
  <si>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</si>
  <si>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</si>
  <si>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</si>
  <si>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</si>
  <si>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</si>
  <si>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</si>
  <si>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</si>
  <si>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</si>
  <si>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</si>
  <si>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</si>
  <si>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</si>
  <si>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</si>
  <si>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</si>
  <si>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</si>
  <si>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</si>
  <si>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</si>
  <si>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</si>
  <si>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</si>
  <si>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</si>
  <si>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</si>
  <si>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</si>
  <si>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</si>
  <si>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</si>
  <si>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</si>
  <si>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</si>
  <si>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</si>
  <si>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</si>
  <si>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</si>
  <si>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</si>
  <si>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</si>
  <si>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</si>
  <si>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</si>
  <si>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</si>
  <si>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</si>
  <si>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</si>
  <si>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</si>
  <si>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</si>
  <si>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</si>
  <si>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</si>
  <si>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</si>
  <si>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</si>
  <si>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</si>
  <si>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</si>
  <si>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</si>
  <si>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</si>
  <si>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</si>
  <si>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</si>
  <si>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</si>
  <si>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</si>
  <si>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</si>
  <si>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</si>
  <si>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</si>
  <si>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</si>
  <si>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</si>
  <si>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</si>
  <si>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</si>
  <si>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</si>
  <si>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</si>
  <si>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</si>
  <si>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</si>
  <si>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</si>
  <si>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</si>
  <si>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</si>
  <si>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</si>
  <si>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</si>
  <si>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</si>
  <si>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</si>
  <si>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</si>
  <si>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</si>
  <si>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</si>
  <si>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</si>
  <si>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</si>
  <si>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</si>
  <si>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</si>
  <si>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</si>
  <si>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</si>
  <si>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</si>
  <si>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</si>
  <si>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</si>
  <si>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</si>
  <si>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</si>
  <si>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</si>
  <si>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</si>
  <si>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</si>
  <si>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</si>
  <si>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</si>
  <si>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</si>
  <si>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</si>
  <si>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</si>
  <si>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</si>
  <si>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</si>
  <si>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</si>
  <si>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</si>
  <si>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</si>
  <si>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</si>
  <si>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</si>
  <si>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</si>
  <si>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</si>
  <si>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</si>
  <si>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</si>
  <si>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</si>
  <si>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</si>
  <si>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</si>
  <si>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</si>
  <si>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</si>
  <si>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</si>
  <si>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</si>
  <si>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</si>
  <si>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</si>
  <si>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</si>
  <si>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</si>
  <si>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</si>
  <si>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</si>
  <si>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</si>
  <si>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</si>
  <si>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</si>
  <si>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</si>
  <si>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</si>
  <si>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</si>
  <si>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</si>
  <si>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</si>
  <si>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</si>
  <si>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</si>
  <si>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</si>
  <si>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</si>
  <si>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</si>
  <si>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</si>
  <si>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</si>
  <si>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</si>
  <si>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</si>
  <si>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</si>
  <si>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</si>
  <si>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</si>
  <si>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</si>
  <si>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</si>
  <si>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</si>
  <si>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</si>
  <si>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</si>
  <si>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</si>
  <si>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</si>
  <si>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</si>
  <si>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</si>
  <si>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</si>
  <si>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</si>
  <si>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</si>
  <si>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</si>
  <si>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</si>
  <si>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</si>
  <si>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</si>
  <si>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</si>
  <si>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</si>
  <si>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</si>
  <si>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</si>
  <si>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</si>
  <si>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</si>
  <si>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</si>
  <si>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</si>
  <si>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</si>
  <si>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</si>
  <si>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</si>
  <si>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</si>
  <si>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</si>
  <si>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</si>
  <si>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</si>
  <si>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</si>
  <si>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</si>
  <si>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</si>
  <si>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</si>
  <si>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</si>
  <si>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</si>
  <si>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</si>
  <si>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</si>
  <si>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</si>
  <si>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</si>
  <si>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</si>
  <si>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</si>
  <si>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</si>
  <si>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</si>
  <si>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</si>
  <si>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</si>
  <si>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</si>
  <si>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</si>
  <si>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</si>
  <si>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</si>
  <si>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</si>
  <si>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</si>
  <si>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</si>
  <si>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</si>
  <si>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</si>
  <si>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</si>
  <si>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</si>
  <si>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</si>
  <si>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</si>
  <si>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</si>
  <si>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</si>
  <si>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</si>
  <si>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</si>
  <si>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</si>
  <si>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</si>
  <si>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</si>
  <si>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</si>
  <si>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</si>
  <si>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</si>
  <si>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</si>
  <si>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</si>
  <si>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</si>
  <si>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</si>
  <si>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</si>
  <si>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</si>
  <si>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</si>
  <si>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</si>
  <si>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</si>
  <si>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</si>
  <si>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</si>
  <si>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</si>
  <si>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</si>
  <si>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</si>
  <si>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</si>
  <si>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</si>
  <si>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</si>
  <si>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</si>
  <si>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</si>
  <si>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</si>
  <si>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</si>
  <si>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</si>
  <si>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</si>
  <si>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</si>
  <si>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</si>
  <si>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</si>
  <si>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</si>
  <si>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</si>
  <si>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</si>
  <si>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</si>
  <si>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</si>
  <si>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</si>
  <si>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</si>
  <si>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</si>
  <si>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</si>
  <si>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</si>
  <si>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</si>
  <si>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</si>
  <si>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</si>
  <si>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</si>
  <si>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</si>
  <si>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</si>
  <si>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</si>
  <si>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</si>
  <si>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</si>
  <si>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</si>
  <si>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</si>
  <si>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</si>
  <si>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</si>
  <si>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</si>
  <si>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</si>
  <si>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</si>
  <si>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</si>
  <si>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</si>
  <si>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</si>
  <si>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</si>
  <si>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</si>
  <si>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</si>
  <si>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</si>
  <si>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</si>
  <si>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</si>
  <si>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</si>
  <si>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</si>
  <si>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</si>
  <si>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</si>
  <si>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</si>
  <si>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</si>
  <si>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</si>
  <si>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</si>
  <si>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</si>
  <si>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</si>
  <si>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</si>
  <si>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</si>
  <si>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</si>
  <si>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</si>
  <si>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</si>
  <si>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</si>
  <si>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</si>
  <si>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</si>
  <si>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</si>
  <si>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</si>
  <si>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</si>
  <si>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</si>
  <si>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</si>
  <si>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</si>
  <si>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</si>
  <si>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</si>
  <si>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</si>
  <si>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</si>
  <si>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</si>
  <si>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</si>
  <si>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</si>
  <si>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</si>
  <si>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</si>
  <si>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</si>
  <si>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</si>
  <si>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</si>
  <si>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</si>
  <si>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</si>
  <si>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</si>
  <si>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</si>
  <si>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</si>
  <si>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</si>
  <si>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</si>
  <si>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</si>
  <si>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</si>
  <si>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</si>
  <si>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</si>
  <si>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</si>
  <si>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</si>
  <si>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</si>
  <si>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</si>
  <si>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</si>
  <si>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</si>
  <si>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</si>
  <si>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</si>
  <si>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</si>
  <si>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</si>
  <si>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</si>
  <si>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</si>
  <si>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</si>
  <si>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</si>
  <si>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</si>
  <si>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</si>
  <si>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</si>
  <si>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</si>
  <si>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</si>
  <si>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</si>
  <si>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</si>
  <si>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</si>
  <si>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</si>
  <si>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</si>
  <si>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</si>
  <si>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</si>
  <si>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</si>
  <si>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</si>
  <si>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</si>
  <si>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</si>
  <si>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</si>
  <si>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</si>
  <si>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</si>
  <si>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</si>
  <si>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</si>
  <si>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</si>
  <si>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</si>
  <si>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</si>
  <si>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</si>
  <si>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</si>
  <si>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</si>
  <si>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</si>
  <si>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</si>
  <si>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</si>
  <si>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</si>
  <si>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</si>
  <si>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</si>
  <si>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</si>
  <si>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</si>
  <si>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</si>
  <si>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</si>
  <si>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</si>
  <si>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</si>
  <si>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</si>
  <si>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</si>
  <si>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</si>
  <si>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</si>
  <si>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</si>
  <si>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</si>
  <si>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</si>
  <si>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</si>
  <si>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</si>
  <si>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</si>
  <si>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</si>
  <si>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</si>
  <si>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</si>
  <si>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</si>
  <si>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</si>
  <si>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</si>
  <si>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</si>
  <si>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</si>
  <si>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</si>
  <si>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</si>
  <si>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</si>
  <si>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</si>
  <si>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</si>
  <si>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</si>
  <si>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</si>
  <si>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</si>
  <si>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</si>
  <si>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</si>
  <si>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</si>
  <si>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</si>
  <si>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</si>
  <si>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</si>
  <si>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</si>
  <si>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</si>
  <si>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</si>
  <si>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</si>
  <si>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</si>
  <si>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</si>
  <si>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</si>
  <si>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</si>
  <si>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</si>
  <si>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</si>
  <si>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</si>
  <si>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</si>
  <si>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</si>
  <si>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</si>
  <si>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</si>
  <si>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</si>
  <si>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</si>
  <si>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</si>
  <si>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</si>
  <si>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</si>
  <si>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</si>
  <si>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</si>
  <si>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</si>
  <si>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</si>
  <si>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</si>
  <si>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</si>
  <si>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</si>
  <si>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</si>
  <si>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</si>
  <si>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</si>
  <si>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</si>
  <si>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</si>
  <si>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</si>
  <si>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</si>
  <si>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</si>
  <si>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</si>
  <si>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</si>
  <si>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</si>
  <si>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</si>
  <si>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</si>
  <si>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</si>
  <si>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</si>
  <si>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</si>
  <si>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</si>
  <si>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</si>
  <si>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</si>
  <si>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</si>
  <si>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</si>
  <si>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</si>
  <si>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</si>
  <si>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</si>
  <si>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</si>
  <si>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</si>
  <si>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</si>
  <si>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</si>
  <si>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</si>
  <si>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</si>
  <si>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</si>
  <si>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</si>
  <si>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</si>
  <si>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</si>
  <si>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</si>
  <si>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</si>
  <si>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</si>
  <si>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</si>
  <si>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</si>
  <si>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</si>
  <si>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</si>
  <si>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</si>
  <si>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</si>
  <si>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</si>
  <si>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</si>
  <si>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</si>
  <si>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</si>
  <si>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</si>
  <si>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</si>
  <si>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</si>
  <si>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</si>
  <si>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</si>
  <si>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</si>
  <si>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</si>
  <si>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</si>
  <si>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</si>
  <si>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</si>
  <si>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</si>
  <si>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</si>
  <si>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</si>
  <si>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</si>
  <si>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</si>
  <si>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</si>
  <si>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</si>
  <si>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</si>
  <si>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</si>
  <si>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</si>
  <si>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</si>
  <si>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</si>
  <si>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</si>
  <si>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</si>
  <si>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</si>
  <si>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</si>
  <si>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</si>
  <si>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</si>
  <si>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</si>
  <si>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</si>
  <si>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</si>
  <si>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</si>
  <si>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</si>
  <si>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</si>
  <si>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</si>
  <si>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</si>
  <si>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</si>
  <si>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</si>
  <si>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</si>
  <si>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</si>
  <si>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</si>
  <si>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</si>
  <si>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</si>
  <si>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</si>
  <si>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</si>
  <si>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</si>
  <si>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</si>
  <si>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</si>
  <si>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</si>
  <si>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</si>
  <si>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</si>
  <si>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</si>
  <si>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</si>
  <si>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</si>
  <si>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</si>
  <si>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</si>
  <si>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</si>
  <si>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</si>
  <si>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</si>
  <si>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</si>
  <si>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</si>
  <si>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</si>
  <si>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</si>
  <si>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</si>
  <si>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</si>
  <si>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</si>
  <si>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</si>
  <si>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</si>
  <si>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</si>
  <si>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</si>
  <si>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</si>
  <si>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</si>
  <si>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</si>
  <si>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</si>
  <si>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</si>
  <si>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</si>
  <si>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</si>
  <si>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</si>
  <si>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</si>
  <si>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</si>
  <si>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</si>
  <si>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</si>
  <si>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</si>
  <si>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</si>
  <si>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</si>
  <si>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</si>
  <si>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</si>
  <si>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</si>
  <si>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</si>
  <si>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</si>
  <si>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</si>
  <si>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</si>
  <si>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</si>
  <si>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</si>
  <si>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</si>
  <si>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</si>
  <si>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</si>
  <si>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</si>
  <si>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</si>
  <si>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</si>
  <si>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</si>
  <si>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</si>
  <si>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</si>
  <si>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</si>
  <si>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</si>
  <si>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</si>
  <si>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</si>
  <si>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</si>
  <si>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</si>
  <si>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</si>
  <si>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</si>
  <si>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</si>
  <si>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</si>
  <si>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</si>
  <si>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</si>
  <si>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</si>
  <si>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</si>
  <si>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</si>
  <si>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</si>
  <si>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</si>
  <si>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</si>
  <si>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</si>
  <si>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</si>
  <si>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</si>
  <si>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</si>
  <si>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</si>
  <si>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</si>
  <si>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</si>
  <si>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</si>
  <si>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</si>
  <si>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</si>
  <si>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</si>
  <si>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</si>
  <si>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</si>
  <si>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</si>
  <si>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</si>
  <si>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</si>
  <si>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</si>
  <si>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</si>
  <si>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</si>
  <si>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</si>
  <si>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</si>
  <si>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</si>
  <si>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</si>
  <si>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</si>
  <si>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</si>
  <si>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</si>
  <si>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</si>
  <si>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</si>
  <si>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</si>
  <si>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</si>
  <si>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</si>
  <si>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</si>
  <si>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</si>
  <si>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</si>
  <si>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</si>
  <si>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</si>
  <si>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</si>
  <si>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</si>
  <si>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</si>
  <si>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</si>
  <si>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</si>
  <si>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</si>
  <si>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</si>
  <si>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</si>
  <si>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</si>
  <si>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</si>
  <si>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</si>
  <si>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</si>
  <si>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</si>
  <si>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</si>
  <si>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</si>
  <si>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</si>
  <si>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</si>
  <si>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</si>
  <si>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</si>
  <si>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</si>
  <si>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</si>
  <si>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</si>
  <si>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</si>
  <si>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</si>
  <si>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</si>
  <si>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</si>
  <si>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</si>
  <si>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</si>
  <si>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</si>
  <si>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</si>
  <si>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</si>
  <si>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</si>
  <si>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</si>
  <si>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</si>
  <si>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</si>
  <si>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</si>
  <si>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</si>
  <si>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</si>
  <si>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</si>
  <si>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</si>
  <si>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</si>
  <si>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</si>
  <si>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</si>
  <si>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</si>
  <si>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</si>
  <si>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</si>
  <si>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</si>
  <si>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</si>
  <si>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</si>
  <si>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</si>
  <si>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</si>
  <si>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</si>
  <si>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</si>
  <si>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</si>
  <si>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</si>
  <si>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</si>
  <si>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</si>
  <si>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</si>
  <si>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</si>
  <si>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</si>
  <si>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</si>
  <si>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</si>
  <si>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</si>
  <si>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</si>
  <si>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</si>
  <si>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</si>
  <si>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</si>
  <si>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</si>
  <si>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</si>
  <si>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</si>
  <si>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</si>
  <si>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</si>
  <si>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</si>
  <si>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</si>
  <si>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</si>
  <si>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</si>
  <si>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</si>
  <si>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</si>
  <si>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</si>
  <si>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</si>
  <si>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</si>
  <si>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</si>
  <si>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</si>
  <si>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</si>
  <si>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</si>
  <si>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</si>
  <si>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</si>
  <si>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</si>
  <si>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</si>
  <si>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</si>
  <si>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</si>
  <si>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</si>
  <si>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</si>
  <si>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</si>
  <si>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</si>
  <si>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</si>
  <si>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</si>
  <si>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</si>
  <si>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</si>
  <si>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</si>
  <si>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</si>
  <si>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</si>
  <si>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</si>
  <si>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</si>
  <si>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</si>
  <si>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</si>
  <si>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</si>
  <si>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</si>
  <si>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</si>
  <si>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</si>
  <si>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</si>
  <si>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</si>
  <si>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</si>
  <si>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</si>
  <si>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</si>
  <si>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</si>
  <si>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</si>
  <si>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</si>
  <si>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</si>
  <si>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</si>
  <si>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</si>
  <si>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</si>
  <si>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</si>
  <si>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</si>
  <si>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</si>
  <si>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</si>
  <si>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</si>
  <si>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</si>
  <si>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</si>
  <si>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</si>
  <si>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</si>
  <si>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</si>
  <si>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</si>
  <si>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</si>
  <si>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</si>
  <si>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</si>
  <si>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</si>
  <si>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</si>
  <si>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</si>
  <si>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</si>
  <si>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</si>
  <si>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</si>
  <si>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</si>
  <si>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</si>
  <si>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</si>
  <si>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</si>
  <si>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</si>
  <si>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</si>
  <si>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</si>
  <si>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</si>
  <si>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</si>
  <si>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</si>
  <si>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</si>
  <si>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</si>
  <si>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</si>
  <si>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</si>
  <si>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</si>
  <si>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</si>
  <si>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</si>
  <si>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</si>
  <si>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</si>
  <si>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</si>
  <si>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</si>
  <si>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</si>
  <si>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</si>
  <si>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</si>
  <si>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</si>
  <si>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</si>
  <si>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</si>
  <si>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</si>
  <si>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</si>
  <si>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</si>
  <si>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</si>
  <si>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</si>
  <si>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</si>
  <si>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</si>
  <si>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</si>
  <si>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</si>
  <si>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</si>
  <si>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</si>
  <si>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</si>
  <si>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</si>
  <si>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</si>
  <si>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</si>
  <si>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</si>
  <si>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</si>
  <si>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</si>
  <si>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</si>
  <si>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</si>
  <si>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</si>
  <si>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</si>
  <si>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</si>
  <si>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</si>
  <si>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</si>
  <si>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</si>
  <si>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</si>
  <si>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</si>
  <si>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</si>
  <si>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</si>
  <si>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</si>
  <si>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</si>
  <si>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</si>
  <si>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</si>
  <si>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</si>
  <si>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</si>
  <si>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</si>
  <si>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</si>
  <si>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</si>
  <si>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</si>
  <si>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</si>
  <si>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</si>
  <si>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</si>
  <si>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</si>
  <si>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</si>
  <si>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</si>
  <si>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</si>
  <si>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</si>
  <si>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</si>
  <si>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</si>
  <si>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</si>
  <si>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</si>
  <si>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</si>
  <si>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</si>
  <si>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</si>
  <si>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</si>
  <si>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</si>
  <si>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</si>
  <si>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</si>
  <si>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</si>
  <si>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</si>
  <si>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</si>
  <si>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</si>
  <si>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</si>
  <si>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</si>
  <si>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</si>
  <si>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</si>
  <si>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</si>
  <si>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</si>
  <si>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</si>
  <si>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</si>
  <si>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</si>
  <si>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</si>
  <si>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</si>
  <si>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</si>
  <si>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</si>
  <si>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</si>
  <si>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</si>
  <si>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</si>
  <si>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</si>
  <si>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</si>
  <si>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</si>
  <si>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</si>
  <si>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</si>
  <si>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</si>
  <si>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</si>
  <si>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</si>
  <si>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</si>
  <si>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</si>
  <si>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</si>
  <si>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</si>
  <si>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</si>
  <si>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</si>
  <si>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</si>
  <si>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</si>
  <si>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</si>
  <si>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</si>
  <si>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</si>
  <si>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</si>
  <si>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</si>
  <si>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</si>
  <si>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</si>
  <si>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</si>
  <si>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</si>
  <si>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</si>
  <si>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</si>
  <si>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</si>
  <si>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</si>
  <si>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</si>
  <si>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</si>
  <si>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</si>
  <si>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</si>
  <si>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</si>
  <si>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</si>
  <si>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</si>
  <si>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</si>
  <si>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</si>
  <si>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</si>
  <si>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</si>
  <si>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</si>
  <si>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</si>
  <si>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</si>
  <si>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</si>
  <si>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</si>
  <si>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</si>
  <si>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</si>
  <si>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</si>
  <si>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</si>
  <si>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</si>
  <si>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</si>
  <si>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</si>
  <si>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</si>
  <si>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</si>
  <si>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</si>
  <si>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</si>
  <si>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</si>
  <si>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</si>
  <si>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</si>
  <si>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</si>
  <si>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</si>
  <si>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</si>
  <si>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</si>
  <si>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</si>
  <si>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</si>
  <si>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</si>
  <si>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</si>
  <si>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</si>
  <si>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</si>
  <si>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</si>
  <si>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</si>
  <si>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</si>
  <si>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</si>
  <si>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</si>
  <si>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</si>
  <si>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</si>
  <si>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</si>
  <si>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</si>
  <si>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</si>
  <si>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</si>
  <si>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</si>
  <si>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</si>
  <si>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</si>
  <si>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</si>
  <si>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</si>
  <si>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</si>
  <si>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</si>
  <si>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</si>
  <si>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</si>
  <si>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</si>
  <si>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</si>
  <si>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</si>
  <si>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</si>
  <si>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</si>
  <si>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</si>
  <si>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</si>
  <si>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</si>
  <si>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</si>
  <si>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</si>
  <si>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</si>
  <si>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</si>
  <si>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</si>
  <si>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</si>
  <si>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</si>
  <si>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</si>
  <si>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</si>
  <si>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</si>
  <si>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</si>
  <si>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</si>
  <si>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</si>
  <si>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</si>
  <si>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</si>
  <si>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</si>
  <si>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</si>
  <si>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</si>
  <si>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</si>
  <si>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</si>
  <si>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</si>
  <si>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</si>
  <si>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</si>
  <si>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</si>
  <si>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</si>
  <si>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</si>
  <si>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</si>
  <si>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</si>
  <si>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</si>
  <si>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</si>
  <si>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</si>
  <si>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</si>
  <si>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</si>
  <si>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</si>
  <si>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</si>
  <si>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</si>
  <si>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</si>
  <si>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</si>
  <si>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</si>
  <si>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</si>
  <si>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</si>
  <si>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</si>
  <si>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</si>
  <si>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</si>
  <si>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</si>
  <si>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</si>
  <si>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</si>
  <si>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</si>
  <si>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</si>
  <si>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</si>
  <si>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</si>
  <si>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</si>
  <si>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</si>
  <si>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</si>
  <si>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</si>
  <si>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</si>
  <si>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</si>
  <si>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</si>
  <si>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</si>
  <si>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</si>
  <si>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</si>
  <si>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</si>
  <si>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</si>
  <si>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</si>
  <si>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</si>
  <si>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</si>
  <si>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</si>
  <si>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</si>
  <si>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</si>
  <si>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</si>
  <si>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</si>
  <si>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</si>
  <si>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</si>
  <si>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</si>
  <si>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</si>
  <si>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</si>
  <si>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</si>
  <si>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</si>
  <si>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</si>
  <si>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</si>
  <si>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</si>
  <si>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</si>
  <si>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</si>
  <si>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</si>
  <si>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</si>
  <si>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</si>
  <si>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</si>
  <si>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</si>
  <si>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</si>
  <si>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</si>
  <si>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</si>
  <si>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</si>
  <si>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</si>
  <si>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</si>
  <si>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</si>
  <si>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</si>
  <si>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</si>
  <si>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</si>
  <si>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</si>
  <si>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</si>
  <si>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</si>
  <si>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</si>
  <si>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</si>
  <si>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</si>
  <si>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</si>
  <si>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</si>
  <si>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</si>
  <si>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</si>
  <si>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</si>
  <si>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</si>
  <si>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</si>
  <si>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</si>
  <si>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</si>
  <si>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</si>
  <si>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</si>
  <si>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</si>
  <si>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</si>
  <si>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</si>
  <si>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</si>
  <si>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</si>
  <si>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</si>
  <si>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</si>
  <si>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</si>
  <si>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</si>
  <si>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</si>
  <si>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</si>
  <si>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</si>
  <si>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</si>
  <si>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</si>
  <si>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</si>
  <si>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</si>
  <si>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</si>
  <si>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</si>
  <si>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</si>
  <si>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</si>
  <si>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</si>
  <si>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</si>
  <si>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</si>
  <si>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</si>
  <si>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</si>
  <si>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</si>
  <si>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</si>
  <si>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</si>
  <si>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</si>
  <si>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</si>
  <si>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</si>
  <si>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</si>
  <si>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</si>
  <si>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</si>
  <si>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</si>
  <si>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</si>
  <si>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</si>
  <si>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</si>
  <si>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</si>
  <si>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</si>
  <si>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</si>
  <si>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</si>
  <si>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</si>
  <si>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</si>
  <si>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</si>
  <si>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</si>
  <si>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</si>
  <si>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</si>
  <si>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</si>
  <si>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</si>
  <si>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</si>
  <si>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</si>
  <si>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</si>
  <si>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</si>
  <si>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</si>
  <si>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</si>
  <si>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</si>
  <si>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</si>
  <si>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</si>
  <si>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</si>
  <si>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</si>
  <si>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</si>
  <si>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</si>
  <si>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</si>
  <si>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</si>
  <si>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</si>
  <si>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</si>
  <si>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</si>
  <si>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</si>
  <si>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</si>
  <si>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</si>
  <si>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</si>
  <si>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</si>
  <si>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</si>
  <si>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</si>
  <si>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</si>
  <si>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</si>
  <si>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</si>
  <si>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</si>
  <si>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</si>
  <si>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</si>
  <si>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</si>
  <si>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</si>
  <si>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</si>
  <si>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</si>
  <si>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</si>
  <si>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</si>
  <si>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</si>
  <si>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</si>
  <si>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</si>
  <si>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</si>
  <si>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</si>
  <si>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</si>
  <si>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</si>
  <si>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</si>
  <si>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</si>
  <si>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</si>
  <si>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</si>
  <si>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</si>
  <si>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</si>
  <si>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</si>
  <si>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</si>
  <si>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</si>
  <si>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</si>
  <si>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</si>
  <si>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</si>
  <si>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</si>
  <si>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</si>
  <si>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</si>
  <si>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</si>
  <si>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</si>
  <si>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</si>
  <si>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</si>
  <si>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</si>
  <si>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</si>
  <si>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</si>
  <si>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</si>
  <si>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</si>
  <si>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</si>
  <si>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</si>
  <si>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</si>
  <si>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</si>
  <si>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</si>
  <si>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</si>
  <si>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</si>
  <si>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</si>
  <si>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</si>
  <si>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</si>
  <si>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</si>
  <si>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</si>
  <si>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</si>
  <si>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</si>
  <si>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</si>
  <si>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</si>
  <si>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</si>
  <si>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</si>
  <si>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</si>
  <si>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</si>
  <si>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</si>
  <si>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</si>
  <si>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</si>
  <si>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</si>
  <si>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</si>
  <si>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</si>
  <si>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</si>
  <si>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</si>
  <si>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</si>
  <si>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</si>
  <si>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</si>
  <si>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</si>
  <si>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</si>
  <si>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</si>
  <si>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</si>
  <si>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</si>
  <si>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</si>
  <si>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</si>
  <si>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</si>
  <si>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</si>
  <si>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</si>
  <si>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</si>
  <si>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</si>
  <si>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</si>
  <si>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</si>
  <si>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</si>
  <si>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</si>
  <si>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</si>
  <si>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</si>
  <si>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</si>
  <si>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</si>
  <si>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</si>
  <si>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</si>
  <si>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</si>
  <si>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</si>
  <si>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</si>
  <si>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</si>
  <si>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</si>
  <si>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</si>
  <si>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</si>
  <si>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</si>
  <si>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</si>
  <si>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</si>
  <si>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</si>
  <si>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</si>
  <si>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</si>
  <si>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</si>
  <si>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</si>
  <si>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</si>
  <si>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</si>
  <si>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</si>
  <si>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</si>
  <si>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</si>
  <si>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</si>
  <si>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</si>
  <si>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</si>
  <si>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</si>
  <si>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</si>
  <si>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</si>
  <si>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</si>
  <si>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</si>
  <si>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</si>
  <si>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</si>
  <si>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</si>
  <si>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</si>
  <si>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</si>
  <si>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</si>
  <si>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</si>
  <si>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</si>
  <si>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</si>
  <si>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</si>
  <si>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</si>
  <si>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</si>
  <si>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</si>
  <si>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</si>
  <si>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</si>
  <si>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</si>
  <si>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</si>
  <si>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</si>
  <si>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</si>
  <si>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</si>
  <si>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</si>
  <si>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</si>
  <si>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</si>
  <si>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</si>
  <si>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</si>
  <si>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</si>
  <si>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</si>
  <si>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</si>
  <si>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</si>
  <si>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</si>
  <si>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</si>
  <si>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</si>
  <si>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</si>
  <si>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</si>
  <si>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</si>
  <si>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</si>
  <si>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</si>
  <si>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</si>
  <si>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</si>
  <si>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</si>
  <si>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</si>
  <si>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</si>
  <si>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</si>
  <si>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</si>
  <si>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</si>
  <si>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</si>
  <si>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</si>
  <si>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</si>
  <si>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</si>
  <si>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</si>
  <si>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</si>
  <si>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</si>
  <si>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</si>
  <si>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</si>
  <si>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</si>
  <si>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</si>
  <si>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</si>
  <si>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</si>
  <si>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</si>
  <si>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</si>
  <si>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</si>
  <si>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</si>
  <si>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</si>
  <si>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</si>
  <si>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</si>
  <si>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</si>
  <si>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</si>
  <si>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</si>
  <si>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</si>
  <si>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</si>
  <si>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</si>
  <si>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</si>
  <si>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</si>
  <si>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</si>
  <si>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</si>
  <si>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</si>
  <si>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</si>
  <si>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</si>
  <si>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</si>
  <si>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</si>
  <si>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</si>
  <si>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</si>
  <si>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</si>
  <si>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</si>
  <si>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</si>
  <si>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</si>
  <si>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</si>
  <si>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</si>
  <si>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</si>
  <si>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</si>
  <si>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</si>
  <si>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</si>
  <si>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</si>
  <si>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</si>
  <si>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</si>
  <si>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</si>
  <si>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</si>
  <si>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</si>
  <si>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</si>
  <si>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</si>
  <si>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</si>
  <si>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</si>
  <si>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</si>
  <si>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</si>
  <si>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</si>
  <si>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</si>
  <si>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</si>
  <si>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</si>
  <si>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</si>
  <si>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</si>
  <si>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</si>
  <si>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</si>
  <si>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</si>
  <si>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</si>
  <si>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</si>
  <si>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</si>
  <si>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</si>
  <si>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</si>
  <si>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</si>
  <si>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</si>
  <si>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</si>
  <si>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</si>
  <si>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</si>
  <si>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</si>
  <si>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</si>
  <si>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</si>
  <si>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</si>
  <si>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</si>
  <si>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</si>
  <si>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</si>
  <si>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</si>
  <si>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</si>
  <si>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</si>
  <si>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</si>
  <si>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</si>
  <si>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</si>
  <si>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</si>
  <si>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</si>
  <si>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</si>
  <si>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</si>
  <si>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</si>
  <si>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</si>
  <si>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</si>
  <si>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</si>
  <si>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</si>
  <si>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</si>
  <si>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</si>
  <si>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</si>
  <si>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</si>
  <si>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</si>
  <si>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</si>
  <si>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</si>
  <si>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</si>
  <si>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</si>
  <si>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</si>
  <si>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</si>
  <si>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</si>
  <si>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</si>
  <si>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</si>
  <si>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</si>
  <si>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</si>
  <si>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</si>
  <si>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</si>
  <si>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</si>
  <si>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</si>
  <si>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</si>
  <si>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</si>
  <si>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</si>
  <si>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</si>
  <si>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</si>
  <si>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</si>
  <si>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</si>
  <si>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</si>
  <si>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</si>
  <si>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</si>
  <si>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</si>
  <si>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</si>
  <si>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</si>
  <si>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</si>
  <si>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</si>
  <si>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</si>
  <si>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</si>
  <si>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</si>
  <si>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</si>
  <si>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</si>
  <si>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</si>
  <si>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</si>
  <si>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</si>
  <si>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</si>
  <si>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</si>
  <si>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</si>
  <si>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</si>
  <si>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</si>
  <si>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</si>
  <si>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</si>
  <si>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</si>
  <si>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</si>
  <si>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</si>
  <si>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</si>
  <si>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</si>
  <si>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</si>
  <si>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</si>
  <si>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</si>
  <si>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</si>
  <si>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</si>
  <si>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</si>
  <si>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</si>
  <si>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</si>
  <si>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</si>
  <si>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</si>
  <si>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</si>
  <si>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</si>
  <si>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</si>
  <si>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</si>
  <si>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</si>
  <si>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</si>
  <si>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</si>
  <si>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</si>
  <si>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</si>
  <si>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</si>
  <si>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</si>
  <si>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</si>
  <si>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</si>
  <si>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</si>
  <si>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</si>
  <si>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</si>
  <si>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</si>
  <si>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</si>
  <si>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</si>
  <si>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</si>
  <si>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</si>
  <si>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</si>
  <si>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</si>
  <si>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</si>
  <si>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</si>
  <si>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</si>
  <si>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</si>
  <si>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</si>
  <si>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</si>
  <si>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</si>
  <si>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</si>
  <si>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</si>
  <si>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</si>
  <si>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</si>
  <si>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</si>
  <si>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</si>
  <si>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</si>
  <si>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</si>
  <si>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</si>
  <si>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</si>
  <si>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</si>
  <si>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</si>
  <si>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</si>
  <si>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</si>
  <si>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</si>
  <si>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</si>
  <si>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</si>
  <si>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</si>
  <si>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</si>
  <si>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</si>
  <si>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</si>
  <si>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</si>
  <si>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</si>
  <si>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</si>
  <si>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</si>
  <si>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</si>
  <si>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</si>
  <si>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</si>
  <si>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</si>
  <si>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</si>
  <si>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</si>
  <si>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</si>
  <si>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</si>
  <si>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</si>
  <si>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</si>
  <si>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</si>
  <si>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</si>
  <si>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</si>
  <si>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</si>
  <si>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</si>
  <si>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</si>
  <si>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</si>
  <si>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</si>
  <si>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</si>
  <si>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</si>
  <si>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</si>
  <si>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</si>
  <si>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</si>
  <si>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</si>
  <si>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</si>
  <si>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</si>
  <si>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</si>
  <si>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</si>
  <si>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</si>
  <si>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</si>
  <si>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</si>
  <si>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</si>
  <si>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</si>
  <si>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</si>
  <si>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</si>
  <si>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</si>
  <si>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</si>
  <si>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</si>
  <si>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</si>
  <si>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</si>
  <si>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</si>
  <si>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</si>
  <si>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</si>
  <si>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</si>
  <si>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</si>
  <si>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</si>
  <si>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</si>
  <si>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</si>
  <si>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</si>
  <si>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</si>
  <si>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</si>
  <si>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</si>
  <si>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</si>
  <si>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</si>
  <si>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</si>
  <si>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</si>
  <si>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</si>
  <si>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</si>
  <si>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</si>
  <si>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</si>
  <si>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</si>
  <si>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</si>
  <si>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</si>
  <si>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</si>
  <si>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</si>
  <si>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</si>
  <si>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</si>
  <si>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</si>
  <si>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</si>
  <si>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</si>
  <si>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</si>
  <si>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</si>
  <si>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</si>
  <si>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</si>
  <si>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</si>
  <si>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</si>
  <si>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</si>
  <si>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</si>
  <si>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</si>
  <si>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</si>
  <si>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</si>
  <si>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</si>
  <si>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</si>
  <si>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</si>
  <si>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</si>
  <si>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</si>
  <si>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</si>
  <si>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</si>
  <si>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</si>
  <si>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</si>
  <si>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</si>
  <si>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</si>
  <si>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</si>
  <si>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</si>
  <si>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</si>
  <si>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</si>
  <si>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</si>
  <si>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</si>
  <si>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</si>
  <si>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</si>
  <si>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</si>
  <si>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</si>
  <si>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</si>
  <si>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</si>
  <si>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</si>
  <si>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</si>
  <si>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</si>
  <si>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</si>
  <si>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</si>
  <si>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</si>
  <si>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</si>
  <si>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</si>
  <si>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</si>
  <si>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</si>
  <si>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</si>
  <si>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</si>
  <si>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</si>
  <si>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</si>
  <si>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</si>
  <si>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</si>
  <si>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</si>
  <si>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</si>
  <si>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</si>
  <si>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</si>
  <si>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</si>
  <si>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</si>
  <si>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</si>
  <si>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</si>
  <si>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</si>
  <si>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</si>
  <si>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</si>
  <si>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</si>
  <si>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</si>
  <si>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</si>
  <si>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</si>
  <si>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</si>
  <si>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</si>
  <si>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</si>
  <si>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</si>
  <si>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</si>
  <si>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</si>
  <si>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</si>
  <si>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</si>
  <si>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</si>
  <si>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</si>
  <si>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</si>
  <si>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</si>
  <si>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</si>
  <si>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</si>
  <si>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</si>
  <si>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</si>
  <si>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</si>
  <si>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</si>
  <si>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</si>
  <si>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</si>
  <si>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</si>
  <si>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</si>
  <si>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</si>
  <si>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</si>
  <si>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</si>
  <si>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</si>
  <si>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</si>
  <si>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</si>
  <si>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</si>
  <si>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</si>
  <si>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</si>
  <si>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</si>
  <si>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</si>
  <si>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</si>
  <si>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</si>
  <si>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</si>
  <si>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</si>
  <si>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</si>
  <si>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</si>
  <si>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</si>
  <si>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</si>
  <si>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</si>
  <si>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</si>
  <si>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</si>
  <si>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</si>
  <si>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</si>
  <si>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</si>
  <si>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</si>
  <si>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</si>
  <si>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</si>
  <si>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</si>
  <si>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</si>
  <si>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</si>
  <si>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</si>
  <si>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</si>
  <si>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</si>
  <si>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</si>
  <si>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</si>
  <si>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</si>
  <si>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</si>
  <si>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</si>
  <si>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</si>
  <si>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</si>
  <si>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</si>
  <si>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</si>
  <si>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</si>
  <si>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</si>
  <si>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</si>
  <si>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</si>
  <si>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</si>
  <si>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</si>
  <si>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</si>
  <si>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</si>
  <si>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</si>
  <si>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</si>
  <si>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</si>
  <si>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</si>
  <si>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</si>
  <si>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</si>
  <si>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</si>
  <si>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</si>
  <si>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</si>
  <si>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</si>
  <si>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</si>
  <si>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</si>
  <si>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</si>
  <si>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</si>
  <si>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</si>
  <si>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</si>
  <si>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</si>
  <si>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</si>
  <si>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</si>
  <si>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</si>
  <si>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</si>
  <si>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</si>
  <si>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</si>
  <si>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</si>
  <si>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</si>
  <si>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</si>
  <si>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</si>
  <si>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</si>
  <si>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</si>
  <si>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</si>
  <si>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</si>
  <si>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</si>
  <si>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</si>
  <si>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</si>
  <si>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</si>
  <si>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</si>
  <si>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</si>
  <si>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</si>
  <si>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</si>
  <si>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</si>
  <si>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</si>
  <si>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</si>
  <si>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</si>
  <si>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</si>
  <si>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</si>
  <si>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</si>
  <si>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</si>
  <si>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</si>
  <si>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</si>
  <si>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</si>
  <si>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</si>
  <si>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</si>
  <si>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</si>
  <si>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</si>
  <si>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</si>
  <si>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</si>
  <si>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</si>
  <si>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</si>
  <si>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</si>
  <si>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</si>
  <si>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</si>
  <si>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</si>
  <si>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</si>
  <si>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</si>
  <si>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</si>
  <si>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</si>
  <si>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</si>
  <si>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</si>
  <si>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</si>
  <si>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</si>
  <si>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</si>
  <si>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</si>
  <si>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</si>
  <si>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</si>
  <si>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</si>
  <si>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</si>
  <si>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</si>
  <si>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</si>
  <si>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</si>
  <si>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</si>
  <si>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</si>
  <si>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</si>
  <si>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</si>
  <si>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</si>
  <si>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</si>
  <si>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</si>
  <si>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</si>
  <si>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</si>
  <si>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</si>
  <si>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</si>
  <si>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</si>
  <si>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</si>
  <si>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</si>
  <si>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</si>
  <si>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</si>
  <si>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</si>
  <si>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</si>
  <si>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</si>
  <si>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</si>
  <si>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</si>
  <si>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</si>
  <si>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</si>
  <si>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</si>
  <si>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</si>
  <si>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</si>
  <si>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</si>
  <si>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</si>
  <si>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</si>
  <si>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</si>
  <si>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</si>
  <si>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</si>
  <si>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</si>
  <si>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</si>
  <si>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</si>
  <si>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</si>
  <si>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</si>
  <si>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</si>
  <si>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</si>
  <si>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</si>
  <si>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</si>
  <si>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</si>
  <si>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</si>
  <si>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</si>
  <si>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</si>
  <si>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</si>
  <si>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</si>
  <si>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</si>
  <si>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</si>
  <si>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</si>
  <si>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</si>
  <si>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</si>
  <si>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</si>
  <si>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</si>
  <si>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</si>
  <si>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</si>
  <si>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</si>
  <si>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</si>
  <si>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</si>
  <si>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</si>
  <si>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</si>
  <si>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</si>
  <si>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</si>
  <si>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</si>
  <si>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</si>
  <si>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</si>
  <si>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</si>
  <si>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</si>
  <si>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</si>
  <si>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</si>
  <si>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</si>
  <si>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</si>
  <si>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</si>
  <si>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</si>
  <si>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</si>
  <si>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</si>
  <si>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</si>
  <si>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</si>
  <si>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</si>
  <si>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</si>
  <si>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</si>
  <si>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</si>
  <si>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</si>
  <si>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</si>
  <si>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</si>
  <si>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</si>
  <si>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</si>
  <si>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</si>
  <si>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</si>
  <si>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</si>
  <si>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</si>
  <si>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</si>
  <si>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</si>
  <si>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</si>
  <si>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</si>
  <si>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</si>
  <si>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</si>
  <si>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</si>
  <si>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</si>
  <si>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</si>
  <si>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</si>
  <si>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</si>
  <si>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</si>
  <si>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</si>
  <si>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</si>
  <si>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</si>
  <si>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</si>
  <si>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</si>
  <si>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</si>
  <si>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</si>
  <si>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</si>
  <si>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</si>
  <si>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</si>
  <si>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</si>
  <si>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</si>
  <si>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</si>
  <si>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</si>
  <si>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</si>
  <si>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</si>
  <si>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</si>
  <si>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</si>
  <si>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</si>
  <si>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</si>
  <si>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</si>
  <si>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</si>
  <si>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</si>
  <si>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</si>
  <si>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</si>
  <si>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</si>
  <si>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</si>
  <si>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</si>
  <si>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</si>
  <si>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</si>
  <si>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</si>
  <si>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</si>
  <si>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</si>
  <si>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</si>
  <si>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</si>
  <si>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</si>
  <si>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</si>
  <si>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</si>
  <si>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</si>
  <si>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</si>
  <si>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</si>
  <si>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</si>
  <si>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</si>
  <si>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</si>
  <si>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</si>
  <si>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</si>
  <si>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</si>
  <si>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</si>
  <si>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</si>
  <si>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</si>
  <si>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</si>
  <si>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</si>
  <si>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</si>
  <si>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</si>
  <si>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</si>
  <si>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</si>
  <si>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</si>
  <si>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</si>
  <si>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</si>
  <si>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</si>
  <si>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</si>
  <si>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</si>
  <si>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</si>
  <si>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</si>
  <si>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</si>
  <si>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</si>
  <si>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</si>
  <si>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</si>
  <si>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</si>
  <si>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</si>
  <si>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</si>
  <si>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</si>
  <si>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</si>
  <si>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</si>
  <si>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</si>
  <si>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</si>
  <si>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</si>
  <si>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</si>
  <si>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</si>
  <si>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</si>
  <si>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</si>
  <si>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</si>
  <si>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</si>
  <si>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</si>
  <si>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</si>
  <si>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</si>
  <si>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</si>
  <si>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</si>
  <si>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</si>
  <si>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</si>
  <si>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</si>
  <si>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</si>
  <si>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</si>
  <si>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</si>
  <si>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</si>
  <si>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</si>
  <si>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</si>
  <si>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</si>
  <si>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</si>
  <si>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</si>
  <si>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</si>
  <si>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</si>
  <si>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</si>
  <si>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</si>
  <si>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</si>
  <si>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</si>
  <si>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</si>
  <si>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</si>
  <si>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</si>
  <si>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</si>
  <si>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</si>
  <si>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</si>
  <si>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</si>
  <si>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</si>
  <si>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</si>
  <si>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</si>
  <si>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</si>
  <si>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</si>
  <si>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</si>
  <si>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</si>
  <si>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</si>
  <si>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</si>
  <si>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</si>
  <si>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</si>
  <si>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</si>
  <si>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</si>
  <si>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</si>
  <si>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</si>
  <si>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</si>
  <si>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</si>
  <si>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</si>
  <si>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</si>
  <si>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</si>
  <si>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</si>
  <si>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</si>
  <si>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</si>
  <si>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</si>
  <si>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</si>
  <si>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</si>
  <si>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</si>
  <si>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</si>
  <si>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</si>
  <si>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</si>
  <si>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</si>
  <si>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</si>
  <si>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</si>
  <si>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</si>
  <si>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</si>
  <si>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</si>
  <si>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</si>
  <si>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</si>
  <si>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</si>
  <si>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</si>
  <si>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</si>
  <si>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</si>
  <si>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</si>
  <si>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</si>
  <si>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</si>
  <si>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</si>
  <si>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</si>
  <si>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</si>
  <si>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</si>
  <si>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</si>
  <si>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</si>
  <si>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</si>
  <si>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</si>
  <si>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</si>
  <si>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</si>
  <si>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</si>
  <si>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</si>
  <si>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</si>
  <si>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</si>
  <si>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</si>
  <si>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</si>
  <si>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</si>
  <si>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</si>
  <si>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</si>
  <si>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</si>
  <si>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</si>
  <si>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</si>
  <si>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</si>
  <si>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</si>
  <si>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</si>
  <si>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</si>
  <si>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</si>
  <si>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</si>
  <si>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</si>
  <si>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</si>
  <si>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</si>
  <si>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</si>
  <si>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</si>
  <si>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</si>
  <si>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</si>
  <si>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</si>
  <si>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</si>
  <si>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</si>
  <si>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</si>
  <si>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</si>
  <si>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</si>
  <si>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</si>
  <si>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</si>
  <si>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</si>
  <si>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</si>
  <si>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</si>
  <si>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</si>
  <si>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</si>
  <si>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</si>
  <si>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</si>
  <si>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</si>
  <si>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</si>
  <si>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</si>
  <si>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</si>
  <si>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</si>
  <si>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</si>
  <si>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</si>
  <si>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</si>
  <si>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</si>
  <si>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</si>
  <si>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</si>
  <si>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</si>
  <si>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</si>
  <si>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</si>
  <si>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</si>
  <si>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</si>
  <si>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</si>
  <si>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</si>
  <si>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</si>
  <si>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</si>
  <si>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</si>
  <si>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</si>
  <si>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</si>
  <si>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</si>
  <si>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</si>
  <si>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</si>
  <si>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</si>
  <si>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</si>
  <si>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</si>
  <si>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</si>
  <si>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</si>
  <si>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</si>
  <si>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</si>
  <si>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</si>
  <si>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</si>
  <si>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</si>
  <si>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</si>
  <si>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</si>
  <si>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</si>
  <si>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</si>
  <si>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</si>
  <si>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</si>
  <si>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</si>
  <si>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</si>
  <si>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</si>
  <si>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</si>
  <si>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</si>
  <si>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</si>
  <si>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</si>
  <si>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</si>
  <si>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</si>
  <si>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</si>
  <si>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</si>
  <si>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</si>
  <si>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</si>
  <si>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</si>
  <si>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</si>
  <si>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</si>
  <si>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</si>
  <si>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</si>
  <si>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</si>
  <si>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</si>
  <si>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</si>
  <si>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</si>
  <si>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</si>
  <si>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</si>
  <si>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</si>
  <si>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</si>
  <si>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</si>
  <si>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</si>
  <si>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</si>
  <si>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</si>
  <si>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</si>
  <si>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</si>
  <si>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</si>
  <si>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</si>
  <si>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</si>
  <si>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</si>
  <si>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</si>
  <si>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</si>
  <si>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</si>
  <si>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</si>
  <si>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</si>
  <si>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</si>
  <si>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</si>
  <si>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</si>
  <si>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</si>
  <si>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</si>
  <si>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</si>
  <si>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</si>
  <si>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</si>
  <si>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</si>
  <si>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</si>
  <si>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</si>
  <si>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</si>
  <si>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</si>
  <si>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</si>
  <si>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</si>
  <si>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</si>
  <si>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</si>
  <si>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</si>
  <si>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</si>
  <si>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</si>
  <si>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</si>
  <si>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</si>
  <si>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</si>
  <si>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</si>
  <si>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</si>
  <si>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</si>
  <si>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</si>
  <si>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</si>
  <si>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</si>
  <si>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</si>
  <si>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</si>
  <si>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</si>
  <si>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</si>
  <si>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</si>
  <si>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</si>
  <si>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</si>
  <si>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</si>
  <si>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</si>
  <si>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</si>
  <si>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</si>
  <si>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</si>
  <si>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</si>
  <si>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</si>
  <si>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</si>
  <si>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</si>
  <si>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</si>
  <si>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</si>
  <si>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</si>
  <si>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</si>
  <si>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</si>
  <si>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</si>
  <si>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</si>
  <si>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</si>
  <si>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</si>
  <si>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</si>
  <si>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</si>
  <si>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</si>
  <si>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</si>
  <si>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</si>
  <si>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</si>
  <si>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</si>
  <si>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</si>
  <si>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</si>
  <si>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</si>
  <si>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</si>
  <si>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</si>
  <si>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</si>
  <si>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</si>
  <si>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</si>
  <si>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</si>
  <si>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</si>
  <si>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</si>
  <si>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</si>
  <si>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</si>
  <si>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</si>
  <si>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</si>
  <si>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</si>
  <si>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</si>
  <si>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</si>
  <si>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</si>
  <si>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</si>
  <si>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</si>
  <si>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</si>
  <si>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</si>
  <si>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</si>
  <si>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</si>
  <si>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</si>
  <si>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</si>
  <si>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</si>
  <si>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</si>
  <si>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</si>
  <si>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</si>
  <si>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</si>
  <si>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</si>
  <si>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</si>
  <si>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</si>
  <si>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</si>
  <si>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</si>
  <si>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</si>
  <si>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</si>
  <si>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</si>
  <si>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</si>
  <si>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</si>
  <si>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</si>
  <si>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</si>
  <si>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</si>
  <si>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</si>
  <si>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</si>
  <si>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</si>
  <si>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</si>
  <si>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</si>
  <si>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</si>
  <si>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</si>
  <si>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</si>
  <si>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</si>
  <si>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</si>
  <si>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</si>
  <si>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</si>
  <si>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</si>
  <si>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</si>
  <si>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</si>
  <si>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</si>
  <si>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</si>
  <si>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</si>
  <si>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</si>
  <si>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</si>
  <si>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</si>
  <si>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</si>
  <si>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</si>
  <si>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</si>
  <si>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</si>
  <si>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</si>
  <si>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</si>
  <si>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</si>
  <si>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</si>
  <si>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</si>
  <si>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</si>
  <si>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</si>
  <si>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</si>
  <si>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</si>
  <si>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</si>
  <si>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</si>
  <si>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</si>
  <si>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</si>
  <si>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</si>
  <si>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</si>
  <si>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</si>
  <si>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</si>
  <si>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</si>
  <si>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</si>
  <si>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</si>
  <si>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</si>
  <si>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</si>
  <si>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</si>
  <si>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</si>
  <si>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</si>
  <si>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</si>
  <si>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</si>
  <si>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</si>
  <si>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</si>
  <si>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</si>
  <si>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</si>
  <si>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</si>
  <si>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</si>
  <si>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</si>
  <si>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</si>
  <si>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</si>
  <si>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</si>
  <si>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</si>
  <si>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</si>
  <si>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</si>
  <si>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</si>
  <si>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</si>
  <si>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</si>
  <si>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</si>
  <si>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</si>
  <si>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</si>
  <si>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</si>
  <si>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</si>
  <si>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</si>
  <si>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</si>
  <si>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</si>
  <si>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</si>
  <si>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</si>
  <si>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</si>
  <si>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</si>
  <si>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</si>
  <si>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</si>
  <si>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</si>
  <si>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</si>
  <si>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</si>
  <si>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</si>
  <si>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</si>
  <si>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</si>
  <si>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</si>
  <si>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</si>
  <si>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</si>
  <si>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</si>
  <si>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</si>
  <si>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</si>
  <si>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</si>
  <si>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</si>
  <si>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</si>
  <si>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</si>
  <si>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</si>
  <si>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</si>
  <si>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</si>
  <si>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</si>
  <si>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</si>
  <si>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</si>
  <si>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</si>
  <si>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</si>
  <si>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</si>
  <si>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</si>
  <si>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</si>
  <si>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</si>
  <si>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</si>
  <si>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</si>
  <si>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</si>
  <si>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</si>
  <si>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</si>
  <si>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</si>
  <si>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</si>
  <si>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</si>
  <si>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</si>
  <si>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</si>
  <si>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</si>
  <si>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</si>
  <si>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</si>
  <si>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</si>
  <si>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</si>
  <si>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</si>
  <si>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</si>
  <si>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</si>
  <si>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</si>
  <si>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</si>
  <si>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</si>
  <si>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</si>
  <si>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</si>
  <si>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</si>
  <si>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</si>
  <si>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</si>
  <si>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</si>
  <si>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</si>
  <si>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</si>
  <si>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</si>
  <si>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</si>
  <si>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</si>
  <si>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</si>
  <si>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</si>
  <si>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</si>
  <si>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</si>
  <si>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</si>
  <si>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</si>
  <si>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</si>
  <si>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</si>
  <si>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</si>
  <si>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</si>
  <si>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</si>
  <si>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</si>
  <si>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</si>
  <si>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</si>
  <si>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</si>
  <si>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</si>
  <si>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</si>
  <si>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</si>
  <si>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</si>
  <si>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</si>
  <si>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</si>
  <si>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</si>
  <si>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</si>
  <si>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</si>
  <si>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</si>
  <si>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</si>
  <si>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</si>
  <si>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</si>
  <si>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</si>
  <si>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</si>
  <si>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</si>
  <si>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</si>
  <si>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</si>
  <si>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</si>
  <si>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</si>
  <si>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</si>
  <si>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</si>
  <si>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</si>
  <si>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</si>
  <si>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</si>
  <si>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</si>
  <si>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</si>
  <si>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</si>
  <si>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</si>
  <si>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</si>
  <si>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</si>
  <si>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</si>
  <si>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</si>
  <si>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</si>
  <si>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</si>
  <si>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</si>
  <si>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</si>
  <si>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</si>
  <si>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</si>
  <si>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</si>
  <si>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</si>
  <si>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</si>
  <si>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</si>
  <si>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</si>
  <si>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</si>
  <si>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</si>
  <si>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</si>
  <si>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</si>
  <si>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</si>
  <si>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</si>
  <si>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</si>
  <si>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</si>
  <si>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</si>
  <si>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</si>
  <si>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</si>
  <si>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</si>
  <si>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</si>
  <si>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</si>
  <si>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</si>
  <si>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</si>
  <si>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</si>
  <si>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</si>
  <si>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</si>
  <si>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</si>
  <si>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</si>
  <si>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</si>
  <si>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</si>
  <si>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</si>
  <si>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</si>
  <si>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</si>
  <si>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</si>
  <si>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</si>
  <si>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</si>
  <si>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</si>
  <si>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</si>
  <si>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</si>
  <si>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</si>
  <si>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</si>
  <si>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</si>
  <si>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</si>
  <si>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</si>
  <si>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</si>
  <si>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</si>
  <si>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</si>
  <si>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</si>
  <si>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</si>
  <si>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</si>
  <si>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</si>
  <si>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</si>
  <si>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</si>
  <si>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</si>
  <si>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</si>
  <si>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</si>
  <si>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</si>
  <si>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</si>
  <si>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</si>
  <si>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</si>
  <si>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</si>
  <si>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</si>
  <si>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</si>
  <si>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</si>
  <si>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</si>
  <si>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</si>
  <si>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</si>
  <si>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</si>
  <si>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</si>
  <si>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</si>
  <si>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</si>
  <si>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</si>
  <si>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</si>
  <si>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</si>
  <si>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</si>
  <si>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</si>
  <si>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</si>
  <si>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</si>
  <si>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</si>
  <si>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</si>
  <si>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</si>
  <si>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</si>
  <si>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</si>
  <si>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</si>
  <si>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</si>
  <si>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</si>
  <si>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</si>
  <si>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</si>
  <si>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</si>
  <si>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</si>
  <si>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</si>
  <si>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</si>
  <si>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</si>
  <si>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</si>
  <si>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</si>
  <si>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</si>
  <si>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</si>
  <si>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</si>
  <si>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</si>
  <si>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</si>
  <si>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</si>
  <si>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</si>
  <si>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</si>
  <si>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</si>
  <si>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</si>
  <si>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</si>
  <si>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</si>
  <si>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</si>
  <si>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</si>
  <si>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</si>
  <si>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</si>
  <si>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</si>
  <si>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</si>
  <si>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</si>
  <si>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</si>
  <si>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</si>
  <si>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</si>
  <si>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</si>
  <si>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</si>
  <si>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</si>
  <si>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</si>
  <si>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</si>
  <si>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</si>
  <si>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</si>
  <si>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</si>
  <si>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</si>
  <si>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</si>
  <si>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</si>
  <si>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</si>
  <si>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</si>
  <si>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</si>
  <si>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</si>
  <si>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</si>
  <si>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</si>
  <si>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</si>
  <si>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</si>
  <si>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</si>
  <si>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</si>
  <si>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</si>
  <si>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</si>
  <si>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</si>
  <si>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</si>
  <si>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</si>
  <si>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</si>
  <si>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</si>
  <si>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</si>
  <si>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</si>
  <si>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</si>
  <si>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</si>
  <si>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</si>
  <si>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</si>
  <si>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</si>
  <si>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</si>
  <si>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</si>
  <si>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</si>
  <si>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</si>
  <si>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</si>
  <si>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</si>
  <si>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</si>
  <si>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</si>
  <si>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</si>
  <si>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</si>
  <si>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</si>
  <si>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</si>
  <si>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</si>
  <si>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</si>
  <si>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</si>
  <si>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</si>
  <si>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</si>
  <si>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</si>
  <si>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</si>
  <si>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</si>
  <si>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</si>
  <si>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</si>
  <si>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</si>
  <si>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</si>
  <si>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</si>
  <si>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</si>
  <si>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</si>
  <si>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</si>
  <si>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</si>
  <si>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</si>
  <si>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</si>
  <si>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</si>
  <si>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</si>
  <si>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</si>
  <si>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</si>
  <si>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</si>
  <si>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</si>
  <si>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</si>
  <si>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</si>
  <si>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</si>
  <si>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</si>
  <si>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</si>
  <si>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</si>
  <si>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</si>
  <si>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</si>
  <si>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</si>
  <si>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</si>
  <si>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</si>
  <si>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</si>
  <si>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</si>
  <si>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</si>
  <si>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</si>
  <si>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</si>
  <si>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</si>
  <si>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</si>
  <si>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</si>
  <si>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</si>
  <si>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</si>
  <si>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</si>
  <si>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</si>
  <si>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</si>
  <si>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</si>
  <si>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</si>
  <si>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</si>
  <si>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</si>
  <si>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</si>
  <si>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</si>
  <si>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</si>
  <si>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</si>
  <si>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</si>
  <si>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</si>
  <si>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</si>
  <si>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</si>
  <si>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</si>
  <si>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</si>
  <si>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</si>
  <si>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</si>
  <si>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</si>
  <si>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</si>
  <si>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</si>
  <si>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</si>
  <si>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</si>
  <si>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</si>
  <si>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</si>
  <si>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</si>
  <si>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</si>
  <si>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</si>
  <si>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</si>
  <si>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</si>
  <si>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</si>
  <si>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</si>
  <si>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</si>
  <si>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</si>
  <si>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</si>
  <si>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</si>
  <si>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</si>
  <si>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</si>
  <si>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</si>
  <si>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</si>
  <si>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</si>
  <si>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</si>
  <si>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</si>
  <si>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</si>
  <si>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</si>
  <si>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</si>
  <si>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</si>
  <si>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</si>
  <si>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</si>
  <si>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</si>
  <si>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</si>
  <si>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</si>
  <si>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</si>
  <si>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</si>
  <si>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</si>
  <si>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</si>
  <si>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</si>
  <si>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</si>
  <si>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</si>
  <si>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</si>
  <si>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</si>
  <si>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</si>
  <si>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</si>
  <si>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</si>
  <si>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</si>
  <si>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</si>
  <si>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</si>
  <si>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</si>
  <si>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</si>
  <si>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</si>
  <si>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</si>
  <si>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</si>
  <si>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</si>
  <si>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</si>
  <si>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</si>
  <si>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</si>
  <si>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</si>
  <si>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</si>
  <si>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</si>
  <si>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</si>
  <si>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</si>
  <si>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</si>
  <si>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</si>
  <si>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</si>
  <si>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</si>
  <si>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</si>
  <si>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</si>
  <si>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</si>
  <si>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</si>
  <si>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</si>
  <si>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</si>
  <si>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</si>
  <si>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</si>
  <si>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</si>
  <si>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</si>
  <si>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</si>
  <si>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</si>
  <si>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</si>
  <si>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</si>
  <si>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</si>
  <si>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</si>
  <si>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</si>
  <si>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</si>
  <si>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</si>
  <si>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</si>
  <si>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</si>
  <si>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</si>
  <si>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</si>
  <si>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</si>
  <si>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</si>
  <si>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</si>
  <si>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</si>
  <si>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</si>
  <si>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</si>
  <si>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</si>
  <si>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</si>
  <si>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</si>
  <si>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</si>
  <si>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</si>
  <si>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</si>
  <si>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</si>
  <si>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</si>
  <si>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</si>
  <si>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</si>
  <si>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</si>
  <si>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</si>
  <si>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</si>
  <si>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</si>
  <si>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</si>
  <si>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</si>
  <si>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</si>
  <si>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</si>
  <si>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</si>
  <si>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</si>
  <si>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</si>
  <si>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</si>
  <si>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</si>
  <si>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</si>
  <si>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</si>
  <si>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</si>
  <si>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</si>
  <si>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</si>
  <si>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</si>
  <si>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</si>
  <si>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</si>
  <si>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</si>
  <si>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</si>
  <si>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</si>
  <si>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</si>
  <si>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</si>
  <si>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</si>
  <si>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</si>
  <si>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</si>
  <si>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</si>
  <si>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</si>
  <si>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</si>
  <si>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</si>
  <si>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</si>
  <si>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</si>
  <si>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</si>
  <si>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</si>
  <si>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</si>
  <si>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</si>
  <si>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</si>
  <si>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</si>
  <si>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</si>
  <si>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</si>
  <si>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</si>
  <si>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</si>
  <si>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</si>
  <si>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</si>
  <si>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</si>
  <si>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</si>
  <si>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</si>
  <si>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</si>
  <si>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</si>
  <si>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</si>
  <si>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</si>
  <si>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</si>
  <si>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</si>
  <si>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</si>
  <si>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</si>
  <si>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</si>
  <si>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</si>
  <si>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</si>
  <si>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</si>
  <si>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</si>
  <si>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</si>
  <si>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</si>
  <si>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</si>
  <si>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</si>
  <si>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</si>
  <si>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</si>
  <si>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</si>
  <si>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</si>
  <si>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</si>
  <si>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</si>
  <si>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</si>
  <si>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</si>
  <si>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</si>
  <si>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</si>
  <si>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</si>
  <si>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</si>
  <si>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</si>
  <si>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</si>
  <si>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</si>
  <si>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</si>
  <si>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</si>
  <si>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</si>
  <si>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</si>
  <si>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</si>
  <si>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</si>
  <si>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</si>
  <si>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</si>
  <si>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</si>
  <si>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</si>
  <si>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</si>
  <si>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</si>
  <si>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</si>
  <si>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</si>
  <si>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</si>
  <si>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</si>
  <si>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</si>
  <si>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</si>
  <si>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</si>
  <si>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</si>
  <si>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</si>
  <si>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</si>
  <si>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</si>
  <si>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</si>
  <si>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</si>
  <si>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</si>
  <si>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</si>
  <si>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</si>
  <si>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</si>
  <si>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</si>
  <si>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</si>
  <si>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</si>
  <si>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</si>
  <si>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</si>
  <si>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</si>
  <si>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</si>
  <si>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</si>
  <si>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</si>
  <si>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</si>
  <si>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</si>
  <si>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</si>
  <si>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</si>
  <si>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</si>
  <si>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</si>
  <si>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</si>
  <si>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</si>
  <si>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</si>
  <si>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</si>
  <si>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</si>
  <si>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</si>
  <si>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</si>
  <si>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</si>
  <si>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</si>
  <si>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</si>
  <si>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</si>
  <si>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</si>
  <si>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</si>
  <si>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</si>
  <si>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</si>
  <si>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</si>
  <si>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</si>
  <si>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</si>
  <si>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</si>
  <si>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</si>
  <si>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</si>
  <si>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</si>
  <si>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</si>
  <si>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</si>
  <si>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</si>
  <si>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</si>
  <si>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</si>
  <si>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</si>
  <si>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</si>
  <si>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</si>
  <si>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</si>
  <si>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</si>
  <si>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</si>
  <si>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</si>
  <si>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</si>
  <si>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</si>
  <si>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</si>
  <si>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</si>
  <si>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</si>
  <si>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</si>
  <si>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</si>
  <si>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</si>
  <si>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</si>
  <si>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</si>
  <si>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</si>
  <si>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</si>
  <si>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</si>
  <si>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</si>
  <si>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</si>
  <si>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</si>
  <si>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</si>
  <si>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</si>
  <si>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</si>
  <si>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</si>
  <si>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</si>
  <si>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</si>
  <si>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</si>
  <si>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</si>
  <si>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</si>
  <si>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</si>
  <si>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</si>
  <si>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</si>
  <si>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</si>
  <si>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</si>
  <si>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</si>
  <si>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</si>
  <si>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</si>
  <si>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</si>
  <si>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</si>
  <si>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</si>
  <si>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</si>
  <si>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</si>
  <si>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</si>
  <si>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</si>
  <si>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</si>
  <si>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</si>
  <si>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</si>
  <si>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</si>
  <si>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</si>
  <si>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</si>
  <si>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</si>
  <si>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</si>
  <si>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</si>
  <si>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</si>
  <si>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</si>
  <si>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</si>
  <si>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</si>
  <si>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</si>
  <si>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</si>
  <si>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</si>
  <si>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</si>
  <si>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</si>
  <si>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</si>
  <si>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</si>
  <si>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</si>
  <si>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</si>
  <si>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</si>
  <si>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</si>
  <si>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</si>
  <si>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</si>
  <si>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</si>
  <si>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</si>
  <si>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</si>
  <si>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</si>
  <si>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</si>
  <si>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</si>
  <si>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</si>
  <si>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</si>
  <si>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</si>
  <si>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</si>
  <si>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</si>
  <si>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</si>
  <si>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</si>
  <si>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</si>
  <si>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</si>
  <si>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</si>
  <si>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</si>
  <si>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</si>
  <si>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</si>
  <si>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</si>
  <si>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</si>
  <si>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</si>
  <si>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</si>
  <si>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</si>
  <si>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</si>
  <si>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</si>
  <si>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</si>
  <si>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</si>
  <si>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</si>
  <si>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</si>
  <si>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</si>
  <si>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</si>
  <si>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</si>
  <si>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</si>
  <si>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</si>
  <si>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</si>
  <si>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</si>
  <si>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</si>
  <si>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</si>
  <si>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</si>
  <si>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</si>
  <si>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</si>
  <si>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</si>
  <si>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</si>
  <si>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</si>
  <si>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</si>
  <si>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</si>
  <si>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</si>
  <si>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</si>
  <si>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</si>
  <si>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</si>
  <si>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</si>
  <si>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</si>
  <si>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</si>
  <si>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</si>
  <si>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</si>
  <si>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</si>
  <si>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</si>
  <si>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</si>
  <si>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</si>
  <si>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</si>
  <si>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</si>
  <si>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</si>
  <si>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</si>
  <si>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</si>
  <si>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</si>
  <si>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</si>
  <si>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</si>
  <si>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</si>
  <si>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</si>
  <si>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</si>
  <si>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</si>
  <si>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</si>
  <si>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</si>
  <si>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</si>
  <si>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</si>
  <si>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</si>
  <si>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</si>
  <si>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</si>
  <si>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</si>
  <si>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</si>
  <si>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</si>
  <si>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</si>
  <si>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</si>
  <si>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</si>
  <si>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</si>
  <si>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</si>
  <si>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</si>
  <si>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</si>
  <si>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</si>
  <si>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</si>
  <si>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</si>
  <si>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</si>
  <si>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</si>
  <si>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</si>
  <si>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</si>
  <si>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</si>
  <si>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</si>
  <si>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</si>
  <si>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</si>
  <si>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</si>
  <si>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</si>
  <si>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</si>
  <si>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</si>
  <si>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</si>
  <si>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</si>
  <si>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</si>
  <si>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</si>
  <si>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</si>
  <si>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</si>
  <si>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</si>
  <si>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</si>
  <si>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</si>
  <si>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</si>
  <si>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</si>
  <si>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</si>
  <si>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</si>
  <si>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</si>
  <si>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</si>
  <si>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</si>
  <si>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</si>
  <si>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</si>
  <si>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</si>
  <si>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</si>
  <si>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</si>
  <si>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</si>
  <si>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</si>
  <si>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</si>
  <si>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</si>
  <si>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</si>
  <si>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</si>
  <si>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</si>
  <si>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</si>
  <si>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</si>
  <si>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</si>
  <si>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</si>
  <si>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</si>
  <si>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</si>
  <si>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</si>
  <si>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</si>
  <si>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</si>
  <si>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</si>
  <si>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</si>
  <si>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</si>
  <si>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</si>
  <si>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</si>
  <si>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</si>
  <si>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</si>
  <si>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</si>
  <si>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</si>
  <si>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</si>
  <si>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</si>
  <si>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</si>
  <si>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</si>
  <si>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</si>
  <si>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</si>
  <si>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</si>
  <si>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</si>
  <si>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</si>
  <si>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</si>
  <si>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</si>
  <si>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</si>
  <si>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</si>
  <si>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</si>
  <si>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</si>
  <si>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</si>
  <si>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</si>
  <si>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</si>
  <si>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</si>
  <si>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</si>
  <si>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</si>
  <si>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</si>
  <si>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</si>
  <si>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</si>
  <si>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</si>
  <si>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</si>
  <si>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</si>
  <si>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</si>
  <si>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</si>
  <si>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</si>
  <si>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</si>
  <si>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</si>
  <si>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</si>
  <si>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</si>
  <si>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</si>
  <si>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</si>
  <si>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</si>
  <si>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</si>
  <si>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</si>
  <si>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</si>
  <si>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</si>
  <si>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</si>
  <si>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</si>
  <si>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</si>
  <si>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</si>
  <si>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</si>
  <si>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</si>
  <si>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</si>
  <si>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</si>
  <si>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</si>
  <si>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</si>
  <si>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</si>
  <si>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</si>
  <si>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</si>
  <si>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</si>
  <si>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</si>
  <si>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</si>
  <si>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</si>
  <si>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</si>
  <si>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</si>
  <si>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</si>
  <si>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</si>
  <si>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</si>
  <si>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</si>
  <si>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</si>
  <si>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</si>
  <si>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</si>
  <si>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</si>
  <si>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</si>
  <si>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</si>
  <si>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</si>
  <si>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</si>
  <si>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</si>
  <si>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</si>
  <si>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</si>
  <si>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</si>
  <si>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</si>
  <si>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</si>
  <si>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</si>
  <si>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</si>
  <si>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</si>
  <si>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</si>
  <si>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</si>
  <si>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</si>
  <si>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</si>
  <si>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</si>
  <si>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</si>
  <si>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</si>
  <si>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</si>
  <si>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</si>
  <si>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</si>
  <si>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</si>
  <si>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</si>
  <si>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</si>
  <si>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</si>
  <si>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</si>
  <si>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</si>
  <si>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</si>
  <si>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</si>
  <si>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</si>
  <si>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</si>
  <si>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</si>
  <si>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</si>
  <si>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</si>
  <si>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</si>
  <si>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</si>
  <si>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</si>
  <si>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</si>
  <si>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</si>
  <si>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</si>
  <si>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</si>
  <si>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</si>
  <si>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</si>
  <si>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</si>
  <si>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</si>
  <si>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</si>
  <si>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</si>
  <si>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</si>
  <si>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</si>
  <si>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</si>
  <si>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</si>
  <si>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</si>
  <si>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</si>
  <si>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</si>
  <si>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</si>
  <si>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</si>
  <si>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</si>
  <si>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</si>
  <si>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</si>
  <si>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</si>
  <si>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</si>
  <si>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</si>
  <si>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</si>
  <si>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</si>
  <si>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</si>
  <si>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</si>
  <si>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</si>
  <si>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</si>
  <si>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</si>
  <si>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</si>
  <si>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</si>
  <si>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</si>
  <si>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</si>
  <si>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</si>
  <si>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</si>
  <si>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</si>
  <si>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</si>
  <si>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</si>
  <si>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</si>
  <si>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</si>
  <si>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</si>
  <si>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</si>
  <si>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</si>
  <si>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</si>
  <si>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</si>
  <si>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</si>
  <si>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</si>
  <si>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</si>
  <si>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</si>
  <si>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</si>
  <si>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</si>
  <si>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</si>
  <si>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</si>
  <si>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</si>
  <si>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</si>
  <si>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</si>
  <si>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</si>
  <si>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</si>
  <si>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</si>
  <si>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</si>
  <si>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</si>
  <si>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</si>
  <si>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</si>
  <si>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</si>
  <si>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</si>
  <si>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</si>
  <si>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</si>
  <si>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</si>
  <si>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</si>
  <si>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</si>
  <si>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</si>
  <si>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</si>
  <si>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</si>
  <si>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</si>
  <si>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</si>
  <si>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</si>
  <si>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</si>
  <si>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</si>
  <si>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</si>
  <si>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</si>
  <si>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</si>
  <si>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</si>
  <si>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</si>
  <si>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</si>
  <si>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</si>
  <si>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</si>
  <si>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</si>
  <si>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</si>
  <si>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</si>
  <si>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</si>
  <si>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</si>
  <si>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</si>
  <si>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</si>
  <si>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</si>
  <si>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</si>
  <si>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</si>
  <si>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</si>
  <si>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</si>
  <si>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</si>
  <si>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</si>
  <si>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</si>
  <si>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</si>
  <si>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</si>
  <si>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</si>
  <si>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</si>
  <si>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</si>
  <si>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</si>
  <si>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</si>
  <si>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</si>
  <si>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</si>
  <si>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</si>
  <si>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</si>
  <si>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</si>
  <si>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</si>
  <si>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</si>
  <si>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</si>
  <si>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</si>
  <si>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</si>
  <si>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</si>
  <si>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</si>
  <si>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</si>
  <si>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</si>
  <si>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</si>
  <si>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</si>
  <si>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</si>
  <si>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</si>
  <si>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</si>
  <si>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</si>
  <si>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</si>
  <si>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</si>
  <si>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</si>
  <si>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</si>
  <si>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</si>
  <si>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</si>
  <si>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</si>
  <si>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</si>
  <si>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</si>
  <si>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</si>
  <si>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</si>
  <si>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</si>
  <si>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</si>
  <si>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</si>
  <si>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</si>
  <si>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</si>
  <si>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</si>
  <si>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</si>
  <si>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</si>
  <si>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</si>
  <si>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</si>
  <si>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</si>
  <si>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</si>
  <si>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</si>
  <si>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</si>
  <si>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</si>
  <si>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</si>
  <si>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</si>
  <si>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</si>
  <si>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</si>
  <si>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</si>
  <si>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</si>
  <si>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</si>
  <si>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</si>
  <si>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</si>
  <si>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</si>
  <si>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</si>
  <si>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</si>
  <si>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</si>
  <si>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</si>
  <si>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</si>
  <si>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</si>
  <si>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</si>
  <si>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</si>
  <si>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</si>
  <si>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</si>
  <si>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</si>
  <si>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</si>
  <si>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</si>
  <si>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</si>
  <si>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</si>
  <si>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</si>
  <si>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</si>
  <si>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</si>
  <si>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</si>
  <si>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</si>
  <si>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</si>
  <si>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</si>
  <si>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</si>
  <si>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</si>
  <si>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</si>
  <si>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</si>
  <si>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</si>
  <si>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</si>
  <si>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</si>
  <si>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</si>
  <si>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</si>
  <si>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</si>
  <si>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</si>
  <si>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</si>
  <si>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</si>
  <si>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</si>
  <si>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</si>
  <si>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</si>
  <si>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</si>
  <si>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</si>
  <si>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</si>
  <si>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</si>
  <si>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</si>
  <si>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</si>
  <si>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</si>
  <si>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</si>
  <si>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</si>
  <si>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</si>
  <si>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</si>
  <si>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</si>
  <si>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</si>
  <si>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</si>
  <si>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</si>
  <si>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</si>
  <si>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</si>
  <si>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</si>
  <si>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</si>
  <si>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</si>
  <si>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</si>
  <si>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</si>
  <si>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</si>
  <si>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</si>
  <si>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</si>
  <si>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</si>
  <si>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</si>
  <si>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</si>
  <si>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</si>
  <si>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</si>
  <si>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</si>
  <si>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</si>
  <si>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</si>
  <si>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</si>
  <si>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</si>
  <si>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</si>
  <si>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</si>
  <si>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</si>
  <si>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</si>
  <si>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</si>
  <si>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</si>
  <si>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</si>
  <si>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</si>
  <si>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</si>
  <si>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</si>
  <si>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</si>
  <si>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</si>
  <si>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</si>
  <si>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</si>
  <si>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</si>
  <si>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</si>
  <si>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</si>
  <si>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</si>
  <si>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</si>
  <si>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</si>
  <si>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</si>
  <si>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</si>
  <si>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</si>
  <si>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</si>
  <si>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</si>
  <si>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</si>
  <si>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</si>
  <si>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</si>
  <si>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</si>
  <si>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</si>
  <si>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</si>
  <si>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</si>
  <si>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</si>
  <si>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</si>
  <si>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</si>
  <si>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</si>
  <si>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</si>
  <si>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</si>
  <si>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</si>
  <si>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</si>
  <si>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</si>
  <si>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</si>
  <si>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</si>
  <si>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</si>
  <si>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</si>
  <si>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</si>
  <si>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</si>
  <si>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</si>
  <si>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</si>
  <si>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</si>
  <si>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</si>
  <si>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</si>
  <si>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</si>
  <si>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</si>
  <si>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</si>
  <si>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</si>
  <si>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</si>
  <si>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</si>
  <si>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</si>
  <si>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</si>
  <si>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</si>
  <si>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</si>
  <si>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</si>
  <si>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</si>
  <si>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</si>
  <si>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</si>
  <si>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</si>
  <si>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</si>
  <si>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</si>
  <si>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</si>
  <si>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</si>
  <si>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</si>
  <si>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</si>
  <si>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</si>
  <si>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</si>
  <si>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</si>
  <si>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</si>
  <si>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</si>
  <si>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</si>
  <si>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</si>
  <si>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</si>
  <si>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</si>
  <si>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</si>
  <si>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</si>
  <si>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</si>
  <si>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</si>
  <si>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</si>
  <si>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</si>
  <si>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</si>
  <si>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</si>
  <si>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</si>
  <si>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</si>
  <si>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</si>
  <si>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</si>
  <si>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</si>
  <si>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</si>
  <si>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</si>
  <si>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</si>
  <si>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</si>
  <si>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</si>
  <si>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</si>
  <si>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</si>
  <si>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</si>
  <si>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</si>
  <si>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</si>
  <si>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</si>
  <si>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</si>
  <si>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</si>
  <si>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</si>
  <si>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</si>
  <si>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</si>
  <si>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</si>
  <si>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</si>
  <si>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</si>
  <si>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</si>
  <si>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</si>
  <si>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</si>
  <si>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</si>
  <si>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</si>
  <si>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</si>
  <si>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</si>
  <si>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</si>
  <si>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</si>
  <si>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</si>
  <si>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</si>
  <si>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</si>
  <si>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</si>
  <si>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</si>
  <si>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</si>
  <si>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</si>
  <si>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</si>
  <si>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</si>
  <si>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</si>
  <si>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</si>
  <si>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</si>
  <si>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</si>
  <si>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</si>
  <si>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</si>
  <si>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</si>
  <si>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</si>
  <si>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</si>
  <si>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</si>
  <si>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</si>
  <si>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</si>
  <si>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</si>
  <si>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</si>
  <si>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</si>
  <si>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</si>
  <si>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</si>
  <si>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</si>
  <si>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</si>
  <si>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</si>
  <si>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</si>
  <si>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</si>
  <si>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</si>
  <si>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</si>
  <si>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</si>
  <si>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</si>
  <si>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</si>
  <si>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</si>
  <si>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</si>
  <si>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</si>
  <si>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</si>
  <si>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</si>
  <si>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</si>
  <si>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</si>
  <si>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</si>
  <si>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</si>
  <si>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</si>
  <si>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</si>
  <si>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</si>
  <si>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</si>
  <si>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</si>
  <si>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</si>
  <si>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</si>
  <si>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</si>
  <si>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</si>
  <si>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</si>
  <si>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</si>
  <si>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</si>
  <si>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</si>
  <si>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</si>
  <si>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</si>
  <si>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</si>
  <si>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</si>
  <si>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</si>
  <si>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</si>
  <si>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</si>
  <si>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</si>
  <si>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</si>
  <si>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</si>
  <si>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</si>
  <si>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</si>
  <si>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</si>
  <si>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</si>
  <si>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</si>
  <si>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</si>
  <si>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</si>
  <si>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</si>
  <si>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</si>
  <si>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</si>
  <si>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</si>
  <si>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</si>
  <si>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</si>
  <si>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</si>
  <si>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</si>
  <si>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</si>
  <si>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</si>
  <si>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</si>
  <si>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</si>
  <si>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</si>
  <si>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</si>
  <si>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</si>
  <si>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</si>
  <si>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</si>
  <si>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</si>
  <si>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</si>
  <si>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</si>
  <si>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</si>
  <si>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</si>
  <si>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</si>
  <si>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</si>
  <si>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</si>
  <si>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</si>
  <si>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</si>
  <si>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</si>
  <si>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</si>
  <si>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</si>
  <si>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</si>
  <si>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</si>
  <si>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</si>
  <si>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</si>
  <si>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</si>
  <si>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</si>
  <si>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</si>
  <si>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</si>
  <si>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</si>
  <si>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</si>
  <si>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</si>
  <si>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</si>
  <si>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</si>
  <si>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</si>
  <si>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</si>
  <si>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</si>
  <si>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</si>
  <si>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</si>
  <si>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</si>
  <si>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</si>
  <si>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</si>
  <si>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</si>
  <si>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</si>
  <si>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</si>
  <si>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</si>
  <si>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</si>
  <si>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</si>
  <si>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</si>
  <si>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</si>
  <si>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</si>
  <si>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</si>
  <si>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</si>
  <si>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</si>
  <si>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</si>
  <si>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</si>
  <si>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</si>
  <si>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</si>
  <si>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</si>
  <si>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</si>
  <si>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</si>
  <si>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</si>
  <si>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</si>
  <si>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</si>
  <si>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</si>
  <si>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</si>
  <si>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</si>
  <si>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</si>
  <si>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</si>
  <si>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</si>
  <si>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</si>
  <si>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</si>
  <si>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</si>
  <si>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</si>
  <si>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</si>
  <si>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</si>
  <si>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</si>
  <si>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</si>
  <si>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</si>
  <si>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</si>
  <si>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</si>
  <si>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</si>
  <si>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</si>
  <si>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</si>
  <si>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</si>
  <si>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</si>
  <si>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</si>
  <si>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</si>
  <si>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</si>
  <si>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</si>
  <si>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</si>
  <si>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</si>
  <si>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</si>
  <si>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</si>
  <si>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</si>
  <si>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</si>
  <si>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</si>
  <si>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</si>
  <si>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</si>
  <si>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</si>
  <si>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</si>
  <si>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</si>
  <si>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</si>
  <si>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</si>
  <si>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</si>
  <si>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</si>
  <si>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</si>
  <si>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</si>
  <si>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</si>
  <si>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</si>
  <si>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</si>
  <si>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</si>
  <si>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</si>
  <si>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</si>
  <si>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</si>
  <si>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</si>
  <si>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</si>
  <si>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</si>
  <si>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</si>
  <si>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</si>
  <si>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</si>
  <si>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</si>
  <si>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</si>
  <si>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</si>
  <si>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</si>
  <si>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</si>
  <si>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</si>
  <si>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</si>
  <si>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</si>
  <si>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</si>
  <si>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</si>
  <si>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</si>
  <si>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</si>
  <si>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</si>
  <si>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</si>
  <si>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</si>
  <si>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</si>
  <si>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</si>
  <si>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</si>
  <si>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</si>
  <si>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</si>
  <si>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</si>
  <si>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</si>
  <si>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</si>
  <si>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</si>
  <si>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</si>
  <si>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</si>
  <si>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</si>
  <si>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</si>
  <si>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</si>
  <si>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</si>
  <si>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</si>
  <si>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</si>
  <si>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</si>
  <si>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</si>
  <si>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</si>
  <si>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</si>
  <si>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</si>
  <si>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</si>
  <si>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</si>
  <si>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</si>
  <si>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</si>
  <si>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</si>
  <si>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</si>
  <si>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</si>
  <si>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</si>
  <si>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</si>
  <si>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</si>
  <si>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</si>
  <si>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</si>
  <si>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</si>
  <si>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</si>
  <si>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</si>
  <si>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</si>
  <si>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</si>
  <si>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</si>
  <si>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</si>
  <si>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</si>
  <si>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</si>
  <si>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</si>
  <si>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</si>
  <si>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</si>
  <si>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</si>
  <si>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</si>
  <si>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</si>
  <si>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</si>
  <si>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</si>
  <si>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</si>
  <si>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</si>
  <si>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</si>
  <si>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</si>
  <si>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</si>
  <si>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</si>
  <si>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</si>
  <si>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</si>
  <si>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</si>
  <si>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</si>
  <si>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</si>
  <si>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</si>
  <si>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</si>
  <si>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</si>
  <si>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</si>
  <si>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</si>
  <si>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</si>
  <si>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</si>
  <si>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</si>
  <si>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</si>
  <si>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</si>
  <si>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</si>
  <si>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</si>
  <si>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</si>
  <si>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</si>
  <si>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</si>
  <si>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</si>
  <si>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</si>
  <si>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</si>
  <si>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</si>
  <si>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</si>
  <si>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</si>
  <si>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</si>
  <si>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</si>
  <si>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</si>
  <si>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</si>
  <si>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</si>
  <si>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</si>
  <si>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</si>
  <si>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</si>
  <si>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</si>
  <si>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</si>
  <si>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</si>
  <si>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</si>
  <si>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</si>
  <si>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</si>
  <si>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</si>
  <si>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</si>
  <si>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</si>
  <si>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</si>
  <si>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</si>
  <si>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</si>
  <si>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</si>
  <si>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</si>
  <si>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</si>
  <si>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</si>
  <si>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</si>
  <si>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</si>
  <si>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</si>
  <si>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</si>
  <si>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</si>
  <si>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</si>
  <si>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</si>
  <si>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</si>
  <si>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</si>
  <si>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</si>
  <si>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</si>
  <si>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</si>
  <si>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</si>
  <si>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</si>
  <si>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</si>
  <si>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</si>
  <si>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</si>
  <si>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</si>
  <si>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</si>
  <si>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</si>
  <si>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</si>
  <si>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</si>
  <si>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</si>
  <si>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</si>
  <si>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</si>
  <si>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</si>
  <si>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</si>
  <si>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</si>
  <si>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</si>
  <si>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</si>
  <si>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</si>
  <si>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</si>
  <si>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</si>
  <si>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</si>
  <si>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</si>
  <si>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</si>
  <si>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</si>
  <si>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</si>
  <si>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</si>
  <si>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</si>
  <si>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</si>
  <si>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</si>
  <si>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</si>
  <si>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</si>
  <si>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</si>
  <si>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</si>
  <si>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</si>
  <si>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</si>
  <si>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</si>
  <si>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</si>
  <si>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</si>
  <si>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</si>
  <si>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</si>
  <si>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</si>
  <si>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</si>
  <si>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</si>
  <si>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</si>
  <si>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</si>
  <si>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</si>
  <si>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</si>
  <si>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</si>
  <si>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</si>
  <si>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</si>
  <si>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</si>
  <si>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</si>
  <si>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</si>
  <si>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</si>
  <si>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</si>
  <si>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</si>
  <si>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</si>
  <si>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</si>
  <si>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</si>
  <si>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</si>
  <si>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</si>
  <si>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</si>
  <si>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</si>
  <si>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</si>
  <si>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</si>
  <si>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</si>
  <si>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</si>
  <si>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</si>
  <si>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</si>
  <si>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</si>
  <si>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</si>
  <si>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</si>
  <si>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</si>
  <si>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</si>
  <si>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</si>
  <si>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</si>
  <si>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</si>
  <si>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</si>
  <si>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</si>
  <si>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</si>
  <si>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</si>
  <si>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</si>
  <si>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</si>
  <si>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</si>
  <si>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</si>
  <si>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</si>
  <si>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</si>
  <si>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</si>
  <si>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</si>
  <si>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</si>
  <si>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</si>
  <si>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</si>
  <si>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</si>
  <si>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</si>
  <si>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</si>
  <si>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</si>
  <si>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</si>
  <si>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</si>
  <si>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</si>
  <si>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</si>
  <si>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</si>
  <si>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</si>
  <si>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</si>
  <si>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</si>
  <si>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</si>
  <si>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</si>
  <si>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</si>
  <si>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</si>
  <si>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</si>
  <si>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</si>
  <si>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</si>
  <si>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</si>
  <si>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</si>
  <si>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</si>
  <si>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</si>
  <si>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</si>
  <si>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</si>
  <si>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</si>
  <si>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</si>
  <si>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</si>
  <si>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</si>
  <si>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</si>
  <si>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</si>
  <si>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</si>
  <si>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</si>
  <si>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</si>
  <si>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</si>
  <si>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</si>
  <si>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</si>
  <si>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</si>
  <si>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</si>
  <si>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</si>
  <si>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</si>
  <si>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</si>
  <si>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</si>
  <si>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</si>
  <si>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</si>
  <si>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</si>
  <si>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</si>
  <si>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</si>
  <si>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</si>
  <si>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</si>
  <si>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</si>
  <si>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</si>
  <si>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</si>
  <si>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</si>
  <si>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</si>
  <si>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</si>
  <si>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</si>
  <si>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</si>
  <si>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</si>
  <si>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</si>
  <si>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</si>
  <si>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</si>
  <si>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</si>
  <si>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</si>
  <si>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</si>
  <si>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</si>
  <si>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</si>
  <si>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</si>
  <si>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</si>
  <si>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</si>
  <si>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</si>
  <si>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</si>
  <si>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</si>
  <si>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</si>
  <si>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</si>
  <si>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</si>
  <si>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</si>
  <si>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</si>
  <si>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</si>
  <si>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</si>
  <si>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</si>
  <si>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</si>
  <si>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</si>
  <si>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</si>
  <si>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</si>
  <si>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</si>
  <si>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</si>
  <si>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</si>
  <si>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</si>
  <si>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</si>
  <si>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</si>
  <si>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</si>
  <si>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</si>
  <si>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</si>
  <si>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</si>
  <si>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</si>
  <si>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</si>
  <si>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</si>
  <si>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</si>
  <si>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</si>
  <si>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</si>
  <si>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</si>
  <si>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</si>
  <si>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</si>
  <si>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</si>
  <si>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</si>
  <si>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</si>
  <si>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</si>
  <si>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</si>
  <si>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</si>
  <si>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</si>
  <si>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</si>
  <si>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</si>
  <si>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</si>
  <si>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</si>
  <si>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</si>
  <si>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</si>
  <si>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</si>
  <si>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</si>
  <si>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</si>
  <si>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</si>
  <si>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</si>
  <si>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</si>
  <si>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</si>
  <si>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</si>
  <si>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</si>
  <si>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</si>
  <si>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</si>
  <si>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</si>
  <si>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</si>
  <si>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</si>
  <si>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</si>
  <si>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</si>
  <si>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</si>
  <si>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</si>
  <si>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</si>
  <si>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</si>
  <si>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</si>
  <si>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</si>
  <si>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</si>
  <si>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</si>
  <si>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</si>
  <si>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</si>
  <si>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</si>
  <si>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</si>
  <si>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</si>
  <si>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</si>
  <si>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</si>
  <si>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</si>
  <si>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</si>
  <si>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</si>
  <si>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</si>
  <si>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</si>
  <si>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</si>
  <si>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</si>
  <si>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</si>
  <si>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</si>
  <si>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</si>
  <si>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</si>
  <si>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</si>
  <si>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</si>
  <si>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</si>
  <si>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</si>
  <si>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</si>
  <si>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</si>
  <si>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</si>
  <si>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</si>
  <si>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</si>
  <si>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</si>
  <si>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</si>
  <si>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</si>
  <si>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</si>
  <si>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</si>
  <si>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</si>
  <si>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</si>
  <si>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</si>
  <si>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</si>
  <si>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</si>
  <si>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</si>
  <si>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</si>
  <si>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</si>
  <si>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</si>
  <si>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</si>
  <si>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</si>
  <si>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</si>
  <si>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</si>
  <si>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</si>
  <si>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</si>
  <si>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</si>
  <si>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</si>
  <si>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</si>
  <si>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</si>
  <si>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</si>
  <si>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</si>
  <si>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</si>
  <si>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</si>
  <si>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</si>
  <si>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</si>
  <si>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</si>
  <si>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</si>
  <si>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</si>
  <si>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</si>
  <si>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</si>
  <si>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</si>
  <si>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</si>
  <si>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</si>
  <si>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</si>
  <si>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</si>
  <si>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</si>
  <si>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</si>
  <si>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</si>
  <si>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</si>
  <si>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</si>
  <si>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</si>
  <si>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</si>
  <si>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</si>
  <si>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</si>
  <si>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</si>
  <si>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</si>
  <si>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</si>
  <si>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</si>
  <si>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</si>
  <si>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</si>
  <si>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</si>
  <si>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</si>
  <si>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</si>
  <si>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</si>
  <si>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</si>
  <si>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</si>
  <si>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</si>
  <si>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</si>
  <si>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</si>
  <si>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</si>
  <si>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</si>
  <si>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</si>
  <si>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</si>
  <si>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</si>
  <si>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</si>
  <si>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</si>
  <si>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</si>
  <si>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</si>
  <si>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</si>
  <si>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</si>
  <si>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</si>
  <si>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</si>
  <si>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</si>
  <si>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</si>
  <si>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</si>
  <si>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</si>
  <si>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</si>
  <si>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</si>
  <si>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</si>
  <si>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</si>
  <si>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</si>
  <si>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</si>
  <si>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</si>
  <si>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</si>
  <si>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</si>
  <si>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</si>
  <si>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</si>
  <si>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</si>
  <si>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</si>
  <si>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</si>
  <si>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</si>
  <si>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</si>
  <si>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</si>
  <si>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</si>
  <si>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</si>
  <si>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</si>
  <si>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</si>
  <si>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</si>
  <si>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</si>
  <si>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</si>
  <si>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</si>
  <si>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</si>
  <si>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</si>
  <si>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</si>
  <si>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</si>
  <si>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</si>
  <si>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</si>
  <si>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</si>
  <si>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</si>
  <si>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</si>
  <si>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</si>
  <si>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</si>
  <si>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</si>
  <si>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</si>
  <si>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</si>
  <si>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</si>
  <si>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</si>
  <si>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</si>
  <si>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</si>
  <si>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</si>
  <si>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</si>
  <si>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</si>
  <si>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</si>
  <si>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</si>
  <si>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</si>
  <si>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</si>
  <si>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</si>
  <si>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</si>
  <si>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</si>
  <si>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</si>
  <si>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</si>
  <si>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</si>
  <si>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</si>
  <si>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</si>
  <si>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</si>
  <si>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</si>
  <si>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</si>
  <si>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</si>
  <si>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</si>
  <si>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</si>
  <si>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</si>
  <si>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</si>
  <si>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</si>
  <si>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</si>
  <si>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</si>
  <si>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</si>
  <si>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</si>
  <si>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</si>
  <si>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</si>
  <si>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</si>
  <si>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</si>
  <si>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</si>
  <si>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</si>
  <si>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</si>
  <si>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</si>
  <si>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</si>
  <si>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</si>
  <si>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</si>
  <si>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</si>
  <si>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</si>
  <si>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</si>
  <si>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</si>
  <si>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</si>
  <si>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</si>
  <si>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</si>
  <si>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</si>
  <si>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</si>
  <si>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</si>
  <si>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</si>
  <si>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</si>
  <si>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</si>
  <si>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</si>
  <si>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</si>
  <si>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</si>
  <si>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</si>
  <si>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</si>
  <si>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</si>
  <si>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</si>
  <si>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</si>
  <si>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</si>
  <si>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</si>
  <si>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</si>
  <si>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</si>
  <si>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</si>
  <si>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</si>
  <si>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</si>
  <si>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</si>
  <si>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</si>
  <si>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</si>
  <si>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</si>
  <si>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</si>
  <si>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</si>
  <si>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</si>
  <si>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</si>
  <si>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</si>
  <si>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</si>
  <si>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</si>
  <si>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</si>
  <si>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</si>
  <si>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</si>
  <si>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</si>
  <si>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</si>
  <si>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</si>
  <si>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</si>
  <si>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</si>
  <si>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</si>
  <si>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</si>
  <si>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</si>
  <si>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</si>
  <si>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</si>
  <si>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</si>
  <si>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</si>
  <si>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</si>
  <si>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</si>
  <si>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</si>
  <si>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</si>
  <si>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</si>
  <si>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</si>
  <si>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</si>
  <si>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</si>
  <si>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</si>
  <si>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</si>
  <si>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</si>
  <si>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</si>
  <si>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</si>
  <si>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</si>
  <si>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</si>
  <si>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</si>
  <si>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</si>
  <si>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</si>
  <si>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</si>
  <si>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</si>
  <si>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</si>
  <si>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</si>
  <si>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</si>
  <si>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</si>
  <si>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</si>
  <si>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</si>
  <si>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</si>
  <si>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</si>
  <si>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</si>
  <si>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</si>
  <si>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</si>
  <si>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</si>
  <si>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</si>
  <si>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</si>
  <si>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</si>
  <si>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</si>
  <si>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</si>
  <si>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</si>
  <si>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</si>
  <si>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</si>
  <si>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</si>
  <si>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</si>
  <si>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</si>
  <si>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</si>
  <si>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</si>
  <si>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</si>
  <si>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</si>
  <si>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</si>
  <si>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</si>
  <si>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</si>
  <si>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</si>
  <si>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</si>
  <si>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</si>
  <si>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</si>
  <si>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</si>
  <si>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</si>
  <si>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</si>
  <si>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</si>
  <si>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</si>
  <si>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</si>
  <si>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</si>
  <si>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</si>
  <si>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</si>
  <si>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</si>
  <si>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</si>
  <si>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</si>
  <si>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</si>
  <si>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</si>
  <si>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</si>
  <si>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</si>
  <si>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</si>
  <si>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</si>
  <si>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</si>
  <si>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</si>
  <si>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</si>
  <si>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</si>
  <si>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</si>
  <si>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</si>
  <si>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</si>
  <si>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</si>
  <si>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</si>
  <si>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</si>
  <si>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</si>
  <si>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</si>
  <si>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</si>
  <si>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</si>
  <si>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</si>
  <si>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</si>
  <si>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</si>
  <si>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</si>
  <si>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</si>
  <si>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</si>
  <si>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</si>
  <si>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</si>
  <si>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</si>
  <si>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</si>
  <si>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</si>
  <si>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</si>
  <si>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</si>
  <si>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</si>
  <si>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</si>
  <si>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</si>
  <si>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</si>
  <si>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</si>
  <si>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</si>
  <si>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</si>
  <si>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</si>
  <si>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</si>
  <si>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</si>
  <si>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</si>
  <si>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</si>
  <si>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</si>
  <si>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</si>
  <si>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</si>
  <si>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</si>
  <si>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</si>
  <si>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</si>
  <si>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</si>
  <si>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</si>
  <si>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</si>
  <si>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</si>
  <si>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</si>
  <si>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</si>
  <si>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</si>
  <si>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</si>
  <si>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</si>
  <si>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</si>
  <si>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</si>
  <si>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</si>
  <si>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</si>
  <si>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</si>
  <si>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</si>
  <si>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</si>
  <si>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</si>
  <si>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</si>
  <si>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</si>
  <si>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</si>
  <si>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</si>
  <si>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</si>
  <si>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</si>
  <si>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</si>
  <si>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</si>
  <si>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</si>
  <si>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</si>
  <si>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</si>
  <si>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</si>
  <si>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</si>
  <si>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</si>
  <si>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</si>
  <si>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</si>
  <si>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</si>
  <si>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</si>
  <si>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</si>
  <si>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</si>
  <si>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</si>
  <si>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</si>
  <si>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</si>
  <si>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</si>
  <si>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</si>
  <si>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</si>
  <si>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</si>
  <si>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</si>
  <si>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</si>
  <si>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</si>
  <si>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</si>
  <si>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</si>
  <si>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</si>
  <si>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</si>
  <si>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</si>
  <si>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</si>
  <si>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</si>
  <si>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</si>
  <si>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</si>
  <si>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</si>
  <si>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</si>
  <si>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</si>
  <si>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</si>
  <si>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</si>
  <si>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</si>
  <si>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</si>
  <si>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</si>
  <si>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</si>
  <si>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</si>
  <si>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</si>
  <si>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</si>
  <si>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</si>
  <si>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</si>
  <si>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</si>
  <si>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</si>
  <si>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</si>
  <si>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</si>
  <si>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</si>
  <si>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</si>
  <si>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</si>
  <si>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</si>
  <si>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</si>
  <si>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</si>
  <si>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</si>
  <si>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</si>
  <si>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</si>
  <si>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</si>
  <si>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</si>
  <si>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</si>
  <si>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</si>
  <si>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</si>
  <si>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</si>
  <si>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</si>
  <si>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</si>
  <si>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</si>
  <si>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</si>
  <si>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</si>
  <si>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</si>
  <si>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</si>
  <si>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</si>
  <si>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</si>
  <si>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</si>
  <si>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</si>
  <si>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</si>
  <si>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</si>
  <si>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</si>
  <si>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</si>
  <si>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</si>
  <si>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</si>
  <si>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</si>
  <si>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</si>
  <si>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</si>
  <si>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</si>
  <si>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</si>
  <si>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</si>
  <si>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</si>
  <si>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</si>
  <si>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</si>
  <si>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</si>
  <si>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</si>
  <si>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</si>
  <si>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</si>
  <si>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</si>
  <si>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</si>
  <si>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</si>
  <si>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</si>
  <si>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</si>
  <si>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</si>
  <si>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</si>
  <si>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</si>
  <si>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</si>
  <si>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</si>
  <si>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</si>
  <si>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</si>
  <si>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</si>
  <si>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</si>
  <si>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</si>
  <si>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</si>
  <si>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</si>
  <si>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</si>
  <si>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</si>
  <si>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</si>
  <si>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</si>
  <si>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</si>
  <si>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</si>
  <si>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</si>
  <si>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</si>
  <si>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</si>
  <si>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</si>
  <si>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</si>
  <si>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</si>
  <si>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</si>
  <si>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</si>
  <si>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</si>
  <si>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</si>
  <si>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</si>
  <si>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</si>
  <si>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</si>
  <si>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</si>
  <si>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</si>
  <si>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</si>
  <si>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</si>
  <si>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</si>
  <si>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</si>
  <si>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</si>
  <si>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</si>
  <si>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</si>
  <si>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</si>
  <si>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</si>
  <si>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</si>
  <si>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</si>
  <si>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</si>
  <si>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</si>
  <si>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</si>
  <si>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</si>
  <si>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</si>
  <si>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</si>
  <si>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</si>
  <si>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</si>
  <si>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</si>
  <si>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</si>
  <si>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</si>
  <si>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</si>
  <si>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</si>
  <si>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</si>
  <si>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</si>
  <si>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</si>
  <si>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</si>
  <si>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</si>
  <si>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</si>
  <si>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</si>
  <si>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</si>
  <si>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</si>
  <si>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</si>
  <si>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</si>
  <si>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</si>
  <si>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</si>
  <si>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</si>
  <si>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</si>
  <si>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</si>
  <si>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</si>
  <si>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</si>
  <si>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</si>
  <si>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</si>
  <si>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</si>
  <si>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</si>
  <si>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</si>
  <si>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</si>
  <si>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</si>
  <si>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</si>
  <si>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</si>
  <si>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</si>
  <si>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</si>
  <si>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</si>
  <si>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</si>
  <si>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</si>
  <si>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</si>
  <si>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</si>
  <si>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</si>
  <si>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</si>
  <si>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</si>
  <si>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</si>
  <si>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</si>
  <si>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</si>
  <si>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</si>
  <si>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</si>
  <si>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</si>
  <si>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</si>
  <si>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</si>
  <si>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</si>
  <si>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</si>
  <si>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</si>
  <si>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</si>
  <si>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</si>
  <si>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</si>
  <si>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</si>
  <si>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</si>
  <si>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</si>
  <si>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</si>
  <si>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</si>
  <si>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</si>
  <si>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</si>
  <si>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</si>
  <si>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</si>
  <si>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</si>
  <si>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</si>
  <si>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</si>
  <si>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</si>
  <si>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</si>
  <si>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</si>
  <si>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</si>
  <si>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</si>
  <si>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</si>
  <si>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</si>
  <si>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</si>
  <si>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</si>
  <si>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</si>
  <si>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</si>
  <si>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</si>
  <si>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</si>
  <si>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</si>
  <si>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</si>
  <si>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</si>
  <si>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</si>
  <si>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</si>
  <si>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</si>
  <si>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</si>
  <si>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</si>
  <si>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</si>
  <si>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</si>
  <si>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</si>
  <si>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</si>
  <si>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</si>
  <si>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</si>
  <si>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</si>
  <si>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</si>
  <si>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</si>
  <si>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</si>
  <si>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</si>
  <si>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</si>
  <si>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</si>
  <si>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</si>
  <si>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</si>
  <si>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</si>
  <si>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</si>
  <si>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</si>
  <si>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</si>
  <si>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</si>
  <si>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</si>
  <si>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</si>
  <si>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</si>
  <si>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</si>
  <si>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</si>
  <si>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</si>
  <si>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</si>
  <si>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</si>
  <si>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</si>
  <si>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</si>
  <si>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</si>
  <si>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</si>
  <si>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</si>
  <si>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</si>
  <si>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</si>
  <si>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</si>
  <si>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</si>
  <si>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</si>
  <si>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</si>
  <si>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</si>
  <si>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</si>
  <si>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</si>
  <si>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</si>
  <si>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</si>
  <si>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</si>
  <si>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</si>
  <si>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</si>
  <si>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</si>
  <si>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</si>
  <si>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</si>
  <si>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</si>
  <si>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</si>
  <si>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</si>
  <si>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</si>
  <si>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</si>
  <si>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</si>
  <si>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</si>
  <si>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</si>
  <si>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</si>
  <si>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</si>
  <si>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</si>
  <si>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</si>
  <si>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</si>
  <si>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</si>
  <si>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</si>
  <si>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</si>
  <si>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</si>
  <si>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</si>
  <si>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</si>
  <si>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</si>
  <si>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</si>
  <si>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</si>
  <si>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</si>
  <si>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</si>
  <si>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</si>
  <si>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</si>
  <si>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</si>
  <si>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</si>
  <si>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</si>
  <si>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</si>
  <si>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</si>
  <si>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</si>
  <si>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</si>
  <si>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</si>
  <si>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</si>
  <si>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</si>
  <si>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</si>
  <si>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</si>
  <si>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</si>
  <si>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</si>
  <si>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</si>
  <si>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</si>
  <si>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</si>
  <si>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</si>
  <si>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</si>
  <si>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</si>
  <si>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</si>
  <si>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</si>
  <si>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</si>
  <si>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</si>
  <si>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</si>
  <si>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</si>
  <si>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</si>
  <si>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</si>
  <si>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</si>
  <si>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</si>
  <si>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</si>
  <si>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</si>
  <si>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</si>
  <si>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</si>
  <si>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</si>
  <si>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</si>
  <si>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</si>
  <si>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</si>
  <si>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</si>
  <si>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</si>
  <si>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</si>
  <si>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</si>
  <si>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</si>
  <si>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</si>
  <si>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</si>
  <si>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</si>
  <si>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</si>
  <si>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</si>
  <si>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</si>
  <si>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</si>
  <si>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</si>
  <si>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</si>
  <si>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</si>
  <si>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</si>
  <si>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</si>
  <si>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</si>
  <si>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</si>
  <si>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</si>
  <si>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</si>
  <si>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</si>
  <si>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</si>
  <si>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</si>
  <si>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</si>
  <si>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</si>
  <si>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</si>
  <si>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</si>
  <si>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</si>
  <si>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</si>
  <si>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</si>
  <si>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</si>
  <si>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</si>
  <si>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</si>
  <si>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</si>
  <si>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</si>
  <si>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</si>
  <si>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</si>
  <si>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</si>
  <si>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</si>
  <si>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</si>
  <si>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</si>
  <si>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</si>
  <si>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</si>
  <si>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</si>
  <si>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</si>
  <si>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</si>
  <si>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</si>
  <si>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</si>
  <si>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</si>
  <si>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</si>
  <si>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</si>
  <si>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</si>
  <si>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</si>
  <si>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</si>
  <si>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</si>
  <si>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</si>
  <si>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</si>
  <si>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</si>
  <si>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</si>
  <si>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</si>
  <si>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</si>
  <si>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</si>
  <si>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</si>
  <si>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</si>
  <si>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</si>
  <si>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</si>
  <si>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</si>
  <si>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</si>
  <si>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</si>
  <si>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</si>
  <si>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</si>
  <si>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</si>
  <si>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</si>
  <si>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</si>
  <si>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</si>
  <si>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</si>
  <si>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</si>
  <si>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</si>
  <si>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</si>
  <si>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</si>
  <si>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</si>
  <si>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</si>
  <si>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</si>
  <si>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</si>
  <si>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</si>
  <si>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</si>
  <si>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</si>
  <si>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</si>
  <si>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</si>
  <si>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</si>
  <si>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</si>
  <si>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</si>
  <si>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</si>
  <si>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</si>
  <si>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</si>
  <si>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</si>
  <si>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</si>
  <si>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</si>
  <si>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</si>
  <si>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</si>
  <si>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</si>
  <si>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</si>
  <si>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</si>
  <si>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</si>
  <si>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</si>
  <si>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</si>
  <si>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</si>
  <si>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</si>
  <si>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</si>
  <si>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</si>
  <si>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</si>
  <si>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</si>
  <si>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</si>
  <si>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</si>
  <si>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</si>
  <si>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</si>
  <si>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</si>
  <si>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</si>
  <si>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</si>
  <si>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</si>
  <si>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</si>
  <si>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</si>
  <si>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</si>
  <si>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</si>
  <si>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</si>
  <si>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</si>
  <si>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</si>
  <si>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</si>
  <si>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</si>
  <si>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</si>
  <si>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</si>
  <si>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</si>
  <si>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</si>
  <si>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</si>
  <si>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</si>
  <si>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</si>
  <si>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</si>
  <si>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</si>
  <si>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</si>
  <si>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</si>
  <si>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</si>
  <si>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</si>
  <si>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</si>
  <si>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</si>
  <si>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</si>
  <si>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</si>
  <si>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</si>
  <si>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</si>
  <si>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</si>
  <si>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</si>
  <si>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</si>
  <si>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</si>
  <si>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</si>
  <si>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</si>
  <si>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</si>
  <si>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</si>
  <si>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</si>
  <si>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</si>
  <si>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</si>
  <si>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</si>
  <si>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</si>
  <si>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</si>
  <si>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</si>
  <si>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</si>
  <si>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</si>
  <si>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</si>
  <si>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</si>
  <si>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</si>
  <si>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</si>
  <si>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</si>
  <si>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</si>
  <si>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</si>
  <si>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</si>
  <si>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</si>
  <si>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</si>
  <si>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</si>
  <si>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</si>
  <si>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</si>
  <si>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</si>
  <si>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</si>
  <si>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</si>
  <si>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</si>
  <si>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</si>
  <si>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</si>
  <si>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</si>
  <si>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</si>
  <si>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</si>
  <si>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</si>
  <si>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</si>
  <si>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</si>
  <si>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</si>
  <si>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</si>
  <si>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</si>
  <si>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</si>
  <si>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</si>
  <si>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</si>
  <si>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</si>
  <si>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</si>
  <si>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</si>
  <si>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</si>
  <si>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</si>
  <si>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</si>
  <si>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</si>
  <si>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</si>
  <si>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</si>
  <si>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</si>
  <si>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</si>
  <si>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</si>
  <si>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</si>
  <si>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</si>
  <si>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</si>
  <si>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</si>
  <si>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</si>
  <si>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</si>
  <si>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</si>
  <si>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</si>
  <si>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</si>
  <si>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</si>
  <si>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</si>
  <si>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</si>
  <si>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</si>
  <si>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</si>
  <si>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</si>
  <si>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</si>
  <si>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</si>
  <si>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</si>
  <si>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</si>
  <si>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</si>
  <si>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</si>
  <si>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</si>
  <si>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</si>
  <si>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</si>
  <si>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</si>
  <si>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</si>
  <si>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</si>
  <si>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</si>
  <si>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</si>
  <si>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</si>
  <si>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</si>
  <si>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</si>
  <si>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</si>
  <si>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</si>
  <si>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</si>
  <si>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</si>
  <si>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</si>
  <si>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</si>
  <si>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</si>
  <si>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</si>
  <si>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</si>
  <si>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</si>
  <si>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</si>
  <si>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</si>
  <si>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</si>
  <si>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</si>
  <si>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</si>
  <si>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</si>
  <si>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</si>
  <si>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</si>
  <si>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</si>
  <si>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</si>
  <si>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</si>
  <si>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</si>
  <si>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</si>
  <si>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</si>
  <si>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</si>
  <si>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</si>
  <si>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</si>
  <si>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</si>
  <si>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</si>
  <si>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</si>
  <si>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</si>
  <si>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</si>
  <si>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</si>
  <si>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</si>
  <si>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</si>
  <si>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</si>
  <si>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</si>
  <si>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</si>
  <si>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</si>
  <si>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</si>
  <si>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</si>
  <si>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</si>
  <si>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</si>
  <si>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</si>
  <si>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</si>
  <si>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</si>
  <si>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</si>
  <si>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</si>
  <si>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</si>
  <si>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</si>
  <si>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</si>
  <si>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</si>
  <si>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</si>
  <si>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</si>
  <si>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</si>
  <si>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</si>
  <si>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</si>
  <si>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</si>
  <si>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</si>
  <si>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</si>
  <si>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</si>
  <si>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</si>
  <si>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</si>
  <si>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</si>
  <si>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</si>
  <si>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</si>
  <si>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</si>
  <si>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</si>
  <si>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</si>
  <si>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</si>
  <si>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</si>
  <si>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</si>
  <si>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</si>
  <si>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</si>
  <si>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</si>
  <si>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</si>
  <si>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</si>
  <si>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</si>
  <si>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</si>
  <si>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</si>
  <si>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</si>
  <si>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</si>
  <si>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</si>
  <si>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</si>
  <si>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</si>
  <si>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</si>
  <si>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</si>
  <si>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</si>
  <si>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</si>
  <si>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</si>
  <si>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</si>
  <si>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</si>
  <si>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</si>
  <si>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</si>
  <si>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</si>
  <si>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</si>
  <si>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</si>
  <si>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</si>
  <si>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</si>
  <si>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</si>
  <si>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</si>
  <si>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</si>
  <si>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</si>
  <si>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</si>
  <si>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</si>
  <si>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</si>
  <si>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</si>
  <si>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</si>
  <si>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</si>
  <si>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</si>
  <si>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</si>
  <si>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</si>
  <si>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</si>
  <si>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</si>
  <si>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</si>
  <si>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</si>
  <si>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</si>
  <si>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</si>
  <si>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</si>
  <si>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</si>
  <si>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</si>
  <si>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</si>
  <si>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</si>
  <si>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</si>
  <si>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</si>
  <si>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</si>
  <si>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</si>
  <si>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</si>
  <si>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</si>
  <si>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</si>
  <si>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</si>
  <si>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</si>
  <si>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</si>
  <si>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</si>
  <si>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</si>
  <si>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</si>
  <si>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</si>
  <si>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</si>
  <si>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</si>
  <si>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</si>
  <si>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</si>
  <si>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</si>
  <si>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</si>
  <si>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</si>
  <si>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</si>
  <si>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</si>
  <si>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</si>
  <si>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</si>
  <si>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</si>
  <si>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</si>
  <si>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</si>
  <si>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</si>
  <si>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</si>
  <si>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</si>
  <si>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</si>
  <si>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</si>
  <si>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</si>
  <si>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</si>
  <si>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</si>
  <si>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</si>
  <si>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</si>
  <si>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</si>
  <si>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</si>
  <si>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</si>
  <si>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</si>
  <si>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</si>
  <si>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</si>
  <si>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</si>
  <si>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</si>
  <si>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</si>
  <si>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</si>
  <si>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</si>
  <si>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</si>
  <si>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</si>
  <si>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</si>
  <si>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</si>
  <si>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</si>
  <si>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</si>
  <si>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</si>
  <si>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</si>
  <si>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</si>
  <si>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</si>
  <si>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</si>
  <si>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</si>
  <si>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</si>
  <si>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</si>
  <si>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</si>
  <si>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</si>
  <si>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</si>
  <si>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</si>
  <si>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</si>
  <si>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</si>
  <si>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</si>
  <si>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</si>
  <si>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</si>
  <si>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</si>
  <si>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</si>
  <si>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</si>
  <si>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</si>
  <si>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</si>
  <si>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</si>
  <si>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</si>
  <si>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</si>
  <si>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</si>
  <si>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</si>
  <si>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</si>
  <si>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</si>
  <si>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</si>
  <si>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</si>
  <si>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</si>
  <si>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</si>
  <si>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</si>
  <si>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</si>
  <si>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</si>
  <si>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</si>
  <si>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</si>
  <si>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</si>
  <si>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</si>
  <si>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</si>
  <si>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</si>
  <si>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</si>
  <si>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</si>
  <si>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</si>
  <si>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</si>
  <si>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</si>
  <si>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</si>
  <si>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</si>
  <si>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</si>
  <si>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</si>
  <si>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</si>
  <si>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</si>
  <si>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</si>
  <si>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</si>
  <si>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</si>
  <si>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</si>
  <si>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</si>
  <si>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</si>
  <si>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</si>
  <si>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</si>
  <si>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</si>
  <si>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</si>
  <si>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</si>
  <si>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</si>
  <si>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</si>
  <si>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</si>
  <si>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</si>
  <si>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</si>
  <si>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</si>
  <si>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</si>
  <si>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</si>
  <si>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</si>
  <si>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</si>
  <si>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</si>
  <si>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</si>
  <si>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</si>
  <si>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</si>
  <si>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</si>
  <si>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</si>
  <si>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</si>
  <si>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</si>
  <si>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</si>
  <si>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</si>
  <si>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</si>
  <si>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</si>
  <si>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</si>
  <si>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</si>
  <si>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</si>
  <si>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</si>
  <si>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</si>
  <si>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</si>
  <si>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</si>
  <si>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</si>
  <si>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</si>
  <si>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</si>
  <si>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</si>
  <si>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</si>
  <si>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</si>
  <si>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</si>
  <si>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</si>
  <si>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</si>
  <si>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</si>
  <si>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</si>
  <si>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</si>
  <si>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</si>
  <si>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</si>
  <si>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</si>
  <si>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</si>
  <si>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</si>
  <si>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</si>
  <si>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</si>
  <si>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</si>
  <si>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</si>
  <si>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</si>
  <si>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</si>
  <si>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</si>
  <si>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</si>
  <si>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</si>
  <si>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</si>
  <si>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</si>
  <si>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</si>
  <si>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</si>
  <si>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</si>
  <si>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</si>
  <si>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</si>
  <si>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</si>
  <si>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</si>
  <si>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</si>
  <si>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</si>
  <si>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</si>
  <si>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</si>
  <si>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</si>
  <si>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</si>
  <si>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</si>
  <si>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</si>
  <si>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</si>
  <si>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</si>
  <si>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</si>
  <si>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</si>
  <si>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</si>
  <si>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</si>
  <si>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</si>
  <si>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</si>
  <si>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</si>
  <si>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</si>
  <si>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</si>
  <si>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</si>
  <si>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</si>
  <si>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</si>
  <si>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</si>
  <si>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</si>
  <si>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</si>
  <si>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</si>
  <si>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</si>
  <si>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</si>
  <si>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</si>
  <si>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</si>
  <si>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</si>
  <si>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</si>
  <si>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</si>
  <si>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</si>
  <si>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</si>
  <si>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</si>
  <si>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</si>
  <si>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</si>
  <si>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</si>
  <si>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</si>
  <si>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</si>
  <si>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</si>
  <si>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</si>
  <si>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</si>
  <si>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</si>
  <si>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</si>
  <si>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</si>
  <si>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</si>
  <si>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</si>
  <si>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</si>
  <si>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</si>
  <si>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</si>
  <si>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</si>
  <si>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</si>
  <si>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</si>
  <si>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</si>
  <si>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</si>
  <si>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</si>
  <si>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</si>
  <si>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</si>
  <si>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</si>
  <si>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</si>
  <si>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</si>
  <si>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</si>
  <si>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</si>
  <si>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</si>
  <si>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</si>
  <si>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</si>
  <si>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</si>
  <si>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</si>
  <si>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</si>
  <si>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</si>
  <si>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</si>
  <si>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</si>
  <si>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</si>
  <si>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</si>
  <si>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</si>
  <si>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</si>
  <si>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</si>
  <si>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</si>
  <si>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</si>
  <si>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</si>
  <si>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</si>
  <si>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</si>
  <si>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</si>
  <si>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</si>
  <si>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</si>
  <si>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</si>
  <si>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</si>
  <si>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</si>
  <si>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</si>
  <si>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</si>
  <si>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</si>
  <si>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</si>
  <si>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</si>
  <si>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</si>
  <si>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</si>
  <si>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</si>
  <si>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</si>
  <si>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</si>
  <si>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</si>
  <si>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</si>
  <si>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</si>
  <si>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</si>
  <si>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</si>
  <si>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</si>
  <si>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</si>
  <si>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</si>
  <si>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</si>
  <si>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</si>
  <si>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</si>
  <si>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</si>
  <si>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</si>
  <si>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</si>
  <si>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</si>
  <si>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</si>
  <si>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</si>
  <si>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</si>
  <si>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</si>
  <si>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</si>
  <si>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</si>
  <si>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</si>
  <si>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</si>
  <si>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</si>
  <si>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</si>
  <si>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</si>
  <si>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</si>
  <si>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</si>
  <si>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</si>
  <si>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</si>
  <si>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</si>
  <si>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</si>
  <si>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</si>
  <si>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</si>
  <si>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</si>
  <si>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</si>
  <si>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</si>
  <si>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</si>
  <si>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</si>
  <si>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</si>
  <si>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</si>
  <si>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</si>
  <si>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</si>
  <si>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</si>
  <si>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</si>
  <si>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</si>
  <si>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</si>
  <si>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</si>
  <si>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</si>
  <si>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</si>
  <si>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</si>
  <si>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</si>
  <si>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</si>
  <si>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</si>
  <si>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</si>
  <si>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</si>
  <si>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</si>
  <si>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</si>
  <si>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</si>
  <si>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</si>
  <si>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</si>
  <si>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</si>
  <si>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</si>
  <si>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</si>
  <si>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</si>
  <si>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</si>
  <si>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</si>
  <si>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</si>
  <si>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</si>
  <si>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</si>
  <si>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</si>
  <si>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</si>
  <si>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</si>
  <si>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</si>
  <si>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</si>
  <si>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</si>
  <si>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</si>
  <si>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</si>
  <si>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</si>
  <si>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</si>
  <si>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</si>
  <si>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</si>
  <si>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</si>
  <si>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</si>
  <si>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</si>
  <si>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</si>
  <si>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</si>
  <si>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</si>
  <si>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</si>
  <si>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</si>
  <si>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</si>
  <si>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</si>
  <si>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</si>
  <si>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</si>
  <si>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</si>
  <si>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</si>
  <si>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</si>
  <si>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</si>
  <si>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</si>
  <si>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</si>
  <si>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</si>
  <si>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</si>
  <si>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</si>
  <si>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</si>
  <si>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</si>
  <si>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</si>
  <si>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</si>
  <si>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</si>
  <si>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</si>
  <si>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</si>
  <si>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</si>
  <si>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</si>
  <si>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</si>
  <si>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</si>
  <si>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</si>
  <si>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</si>
  <si>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</si>
  <si>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</si>
  <si>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</si>
  <si>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</si>
  <si>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</si>
  <si>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</si>
  <si>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</si>
  <si>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</si>
  <si>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</si>
  <si>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</si>
  <si>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</si>
  <si>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</si>
  <si>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</si>
  <si>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</si>
  <si>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</si>
  <si>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</si>
  <si>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</si>
  <si>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</si>
  <si>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</si>
  <si>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</si>
  <si>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</si>
  <si>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</si>
  <si>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</si>
  <si>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</si>
  <si>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</si>
  <si>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</si>
  <si>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</si>
  <si>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</si>
  <si>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</si>
  <si>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</si>
  <si>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</si>
  <si>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</si>
  <si>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</si>
  <si>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</si>
  <si>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</si>
  <si>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</si>
  <si>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</si>
  <si>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</si>
  <si>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</si>
  <si>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</si>
  <si>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</si>
  <si>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</si>
  <si>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</si>
  <si>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</si>
  <si>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</si>
  <si>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</si>
  <si>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</si>
  <si>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</si>
  <si>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</si>
  <si>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</si>
  <si>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</si>
  <si>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</si>
  <si>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</si>
  <si>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</si>
  <si>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</si>
  <si>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</si>
  <si>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</si>
  <si>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</si>
  <si>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</si>
  <si>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</si>
  <si>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</si>
  <si>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</si>
  <si>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</si>
  <si>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</si>
  <si>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</si>
  <si>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</si>
  <si>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</si>
  <si>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</si>
  <si>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</si>
  <si>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</si>
  <si>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</si>
  <si>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</si>
  <si>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</si>
  <si>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</si>
  <si>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</si>
  <si>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</si>
  <si>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</si>
  <si>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</si>
  <si>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</si>
  <si>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</si>
  <si>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</si>
  <si>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</si>
  <si>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</si>
  <si>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</si>
  <si>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</si>
  <si>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</si>
  <si>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</si>
  <si>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</si>
  <si>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</si>
  <si>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</si>
  <si>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</si>
  <si>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</si>
  <si>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</si>
  <si>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</si>
  <si>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</si>
  <si>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</si>
  <si>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</si>
  <si>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</si>
  <si>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</si>
  <si>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</si>
  <si>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</si>
  <si>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</si>
  <si>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</si>
  <si>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</si>
  <si>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</si>
  <si>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</si>
  <si>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</si>
  <si>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</si>
  <si>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</si>
  <si>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</si>
  <si>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</si>
  <si>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</si>
  <si>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</si>
  <si>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</si>
  <si>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</si>
  <si>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</si>
  <si>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</si>
  <si>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</si>
  <si>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</si>
  <si>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</si>
  <si>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</si>
  <si>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</si>
  <si>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</si>
  <si>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</si>
  <si>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</si>
  <si>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</si>
  <si>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</si>
  <si>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</si>
  <si>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</si>
  <si>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</si>
  <si>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</si>
  <si>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</si>
  <si>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</si>
  <si>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</si>
  <si>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</si>
  <si>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</si>
  <si>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</si>
  <si>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</si>
  <si>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</si>
  <si>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</si>
  <si>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</si>
  <si>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</si>
  <si>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</si>
  <si>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</si>
  <si>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</si>
  <si>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</si>
  <si>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</si>
  <si>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</si>
  <si>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</si>
  <si>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</si>
  <si>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</si>
  <si>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</si>
  <si>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</si>
  <si>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</si>
  <si>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</si>
  <si>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</si>
  <si>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</si>
  <si>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</si>
  <si>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</si>
  <si>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</si>
  <si>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</si>
  <si>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</si>
  <si>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</si>
  <si>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</si>
  <si>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</si>
  <si>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</si>
  <si>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</si>
  <si>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</si>
  <si>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</si>
  <si>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</si>
  <si>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</si>
  <si>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</si>
  <si>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</si>
  <si>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</si>
  <si>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</si>
  <si>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</si>
  <si>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</si>
  <si>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</si>
  <si>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</si>
  <si>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</si>
  <si>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</si>
  <si>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</si>
  <si>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</si>
  <si>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</si>
  <si>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</si>
  <si>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</si>
  <si>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</si>
  <si>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</si>
  <si>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</si>
  <si>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</si>
  <si>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</si>
  <si>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</si>
  <si>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</si>
  <si>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</si>
  <si>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</si>
  <si>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</si>
  <si>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</si>
  <si>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</si>
  <si>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</si>
  <si>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</si>
  <si>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</si>
  <si>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</si>
  <si>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</si>
  <si>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</si>
  <si>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</si>
  <si>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</si>
  <si>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</si>
  <si>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</si>
  <si>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</si>
  <si>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</si>
  <si>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</si>
  <si>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</si>
  <si>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</si>
  <si>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</si>
  <si>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</si>
  <si>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</si>
  <si>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</si>
  <si>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</si>
  <si>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</si>
  <si>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</si>
  <si>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</si>
  <si>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</si>
  <si>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</si>
  <si>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</si>
  <si>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</si>
  <si>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</si>
  <si>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</si>
  <si>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</si>
  <si>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</si>
  <si>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</si>
  <si>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</si>
  <si>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</si>
  <si>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</si>
  <si>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</si>
  <si>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</si>
  <si>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</si>
  <si>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</si>
  <si>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</si>
  <si>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</si>
  <si>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</si>
  <si>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</si>
  <si>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</si>
  <si>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</si>
  <si>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</si>
  <si>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</si>
  <si>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</si>
  <si>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</si>
  <si>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</si>
  <si>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</si>
  <si>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</si>
  <si>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</si>
  <si>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</si>
  <si>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</si>
  <si>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</si>
  <si>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</si>
  <si>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</si>
  <si>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</si>
  <si>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</si>
  <si>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</si>
  <si>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</si>
  <si>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</si>
  <si>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</si>
  <si>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</si>
  <si>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</si>
  <si>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</si>
  <si>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</si>
  <si>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</si>
  <si>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</si>
  <si>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</si>
  <si>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</si>
  <si>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</si>
  <si>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</si>
  <si>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</si>
  <si>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</si>
  <si>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</si>
  <si>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</si>
  <si>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</si>
  <si>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</si>
  <si>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</si>
  <si>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</si>
  <si>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</si>
  <si>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</si>
  <si>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</si>
  <si>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</si>
  <si>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</si>
  <si>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</si>
  <si>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</si>
  <si>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</si>
  <si>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</si>
  <si>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</si>
  <si>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</si>
  <si>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</si>
  <si>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</si>
  <si>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</si>
  <si>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</si>
  <si>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</si>
  <si>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</si>
  <si>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</si>
  <si>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</si>
  <si>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</si>
  <si>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</si>
  <si>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</si>
  <si>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</si>
  <si>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</si>
  <si>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</si>
  <si>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</si>
  <si>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</si>
  <si>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</si>
  <si>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</si>
  <si>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</si>
  <si>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</si>
  <si>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</si>
  <si>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</si>
  <si>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</si>
  <si>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</si>
  <si>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</si>
  <si>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</si>
  <si>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</si>
  <si>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</si>
  <si>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</si>
  <si>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</si>
  <si>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</si>
  <si>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</si>
  <si>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</si>
  <si>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</si>
  <si>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</si>
  <si>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</si>
  <si>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</si>
  <si>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</si>
  <si>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</si>
  <si>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</si>
  <si>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</si>
  <si>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</si>
  <si>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</si>
  <si>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</si>
  <si>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</si>
  <si>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</si>
  <si>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</si>
  <si>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</si>
  <si>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</si>
  <si>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</si>
  <si>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</si>
  <si>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</si>
  <si>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</si>
  <si>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</si>
  <si>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</si>
  <si>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</si>
  <si>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</si>
  <si>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</si>
  <si>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</si>
  <si>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</si>
  <si>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</si>
  <si>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</si>
  <si>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</si>
  <si>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</si>
  <si>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</si>
  <si>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</si>
  <si>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</si>
  <si>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</si>
  <si>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</si>
  <si>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</si>
  <si>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</si>
  <si>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</si>
  <si>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</si>
  <si>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</si>
  <si>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</si>
  <si>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</si>
  <si>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</si>
  <si>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</si>
  <si>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</si>
  <si>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</si>
  <si>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</si>
  <si>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</si>
  <si>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</si>
  <si>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</si>
  <si>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</si>
  <si>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</si>
  <si>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</si>
  <si>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</si>
  <si>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</si>
  <si>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</si>
  <si>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</si>
  <si>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</si>
  <si>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</si>
  <si>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</si>
  <si>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</si>
  <si>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</si>
  <si>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</si>
  <si>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</si>
  <si>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</si>
  <si>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</si>
  <si>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</si>
  <si>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</si>
  <si>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</si>
  <si>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</si>
  <si>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</si>
  <si>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</si>
  <si>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</si>
  <si>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</si>
  <si>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</si>
  <si>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</si>
  <si>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</si>
  <si>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</si>
  <si>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</si>
  <si>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</si>
  <si>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</si>
  <si>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</si>
  <si>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</si>
  <si>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</si>
  <si>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</si>
  <si>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</si>
  <si>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</si>
  <si>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</si>
  <si>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</si>
  <si>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</si>
  <si>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</si>
  <si>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</si>
  <si>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</si>
  <si>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</si>
  <si>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</si>
  <si>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</si>
  <si>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</si>
  <si>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</si>
  <si>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</si>
  <si>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</si>
  <si>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</si>
  <si>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</si>
  <si>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</si>
  <si>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</si>
  <si>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</si>
  <si>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</si>
  <si>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</si>
  <si>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</si>
  <si>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</si>
  <si>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</si>
  <si>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</si>
  <si>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</si>
  <si>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</si>
  <si>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</si>
  <si>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</si>
  <si>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</si>
  <si>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</si>
  <si>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</si>
  <si>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</si>
  <si>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</si>
  <si>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</si>
  <si>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</si>
  <si>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</si>
  <si>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</si>
  <si>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</si>
  <si>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</si>
  <si>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</si>
  <si>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</si>
  <si>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</si>
  <si>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</si>
  <si>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</si>
  <si>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</si>
  <si>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</si>
  <si>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</si>
  <si>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</si>
  <si>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</si>
  <si>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</si>
  <si>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</si>
  <si>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</si>
  <si>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</si>
  <si>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</si>
  <si>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</si>
  <si>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</si>
  <si>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</si>
  <si>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</si>
  <si>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</si>
  <si>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</si>
  <si>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</si>
  <si>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</si>
  <si>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</si>
  <si>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</si>
  <si>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</si>
  <si>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</si>
  <si>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</si>
  <si>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</si>
  <si>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</si>
  <si>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</si>
  <si>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</si>
  <si>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</si>
  <si>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</si>
  <si>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</si>
  <si>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</si>
  <si>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</si>
  <si>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</si>
  <si>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</si>
  <si>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</si>
  <si>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</si>
  <si>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</si>
  <si>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</si>
  <si>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</si>
  <si>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</si>
  <si>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</si>
  <si>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</si>
  <si>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</si>
  <si>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</si>
  <si>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</si>
  <si>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</si>
  <si>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</si>
  <si>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</si>
  <si>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</si>
  <si>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</si>
  <si>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</si>
  <si>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</si>
  <si>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</si>
  <si>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</si>
  <si>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</si>
  <si>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</si>
  <si>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</si>
  <si>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</si>
  <si>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</si>
  <si>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</si>
  <si>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</si>
  <si>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</si>
  <si>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</si>
  <si>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</si>
  <si>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</si>
  <si>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</si>
  <si>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</si>
  <si>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</si>
  <si>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</si>
  <si>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</si>
  <si>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</si>
  <si>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</si>
  <si>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</si>
  <si>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</si>
  <si>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</si>
  <si>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</si>
  <si>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</si>
  <si>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</si>
  <si>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</si>
  <si>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</si>
  <si>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</si>
  <si>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</si>
  <si>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</si>
  <si>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</si>
  <si>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</si>
  <si>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</si>
  <si>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</si>
  <si>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</si>
  <si>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</si>
  <si>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</si>
  <si>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</si>
  <si>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</si>
  <si>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</si>
  <si>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</si>
  <si>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</si>
  <si>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</si>
  <si>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</si>
  <si>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</si>
  <si>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</si>
  <si>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</si>
  <si>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</si>
  <si>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</si>
  <si>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</si>
  <si>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</si>
  <si>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</si>
  <si>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</si>
  <si>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</si>
  <si>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</si>
  <si>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</si>
  <si>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</si>
  <si>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</si>
  <si>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</si>
  <si>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</si>
  <si>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</si>
  <si>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</si>
  <si>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</si>
  <si>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</si>
  <si>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</si>
  <si>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</si>
  <si>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</si>
  <si>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</si>
  <si>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</si>
  <si>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</si>
  <si>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</si>
  <si>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</si>
  <si>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</si>
  <si>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</si>
  <si>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</si>
  <si>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</si>
  <si>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</si>
  <si>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</si>
  <si>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</si>
  <si>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</si>
  <si>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</si>
  <si>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</si>
  <si>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</si>
  <si>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</si>
  <si>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</si>
  <si>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</si>
  <si>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</si>
  <si>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</si>
  <si>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</si>
  <si>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</si>
  <si>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</si>
  <si>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</si>
  <si>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</si>
  <si>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</si>
  <si>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</si>
  <si>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</si>
  <si>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</si>
  <si>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</si>
  <si>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</si>
  <si>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</si>
  <si>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</si>
  <si>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</si>
  <si>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</si>
  <si>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</si>
  <si>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</si>
  <si>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</si>
  <si>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</si>
  <si>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</si>
  <si>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</si>
  <si>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</si>
  <si>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</si>
  <si>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</si>
  <si>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</si>
  <si>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</si>
  <si>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</si>
  <si>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</si>
  <si>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</si>
  <si>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</si>
  <si>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</si>
  <si>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</si>
  <si>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</si>
  <si>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</si>
  <si>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</si>
  <si>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</si>
  <si>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</si>
  <si>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</si>
  <si>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</si>
  <si>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</si>
  <si>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</si>
  <si>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</si>
  <si>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</si>
  <si>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</si>
  <si>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</si>
  <si>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</si>
  <si>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</si>
  <si>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</si>
  <si>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</si>
  <si>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</si>
  <si>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</si>
  <si>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</si>
  <si>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</si>
  <si>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</si>
  <si>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</si>
  <si>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</si>
  <si>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</si>
  <si>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</si>
  <si>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</si>
  <si>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</si>
  <si>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</si>
  <si>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</si>
  <si>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</si>
  <si>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</si>
  <si>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</si>
  <si>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</si>
  <si>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</si>
  <si>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</si>
  <si>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</si>
  <si>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</si>
  <si>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</si>
  <si>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</si>
  <si>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</si>
  <si>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</si>
  <si>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</si>
  <si>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</si>
  <si>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</si>
  <si>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</si>
  <si>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</si>
  <si>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</si>
  <si>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</si>
  <si>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</si>
  <si>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</si>
  <si>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</si>
  <si>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</si>
  <si>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</si>
  <si>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</si>
  <si>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</si>
  <si>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</si>
  <si>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</si>
  <si>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</si>
  <si>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</si>
  <si>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</si>
  <si>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</si>
  <si>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</si>
  <si>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</si>
  <si>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</si>
  <si>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</si>
  <si>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</si>
  <si>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</si>
  <si>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</si>
  <si>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</si>
  <si>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</si>
  <si>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</si>
  <si>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</si>
  <si>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</si>
  <si>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</si>
  <si>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</si>
  <si>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</si>
  <si>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</si>
  <si>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</si>
  <si>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</si>
  <si>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</si>
  <si>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</si>
  <si>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</si>
  <si>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</si>
  <si>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</si>
  <si>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</si>
  <si>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</si>
  <si>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</si>
  <si>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</si>
  <si>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</si>
  <si>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</si>
  <si>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</si>
  <si>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</si>
  <si>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</si>
  <si>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</si>
  <si>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</si>
  <si>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</si>
  <si>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</si>
  <si>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</si>
  <si>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</si>
  <si>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</si>
  <si>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</si>
  <si>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</si>
  <si>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</si>
  <si>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</si>
  <si>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</si>
  <si>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</si>
  <si>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</si>
  <si>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</si>
  <si>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</si>
  <si>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</si>
  <si>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</si>
  <si>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</si>
  <si>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</si>
  <si>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</si>
  <si>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</si>
  <si>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</si>
  <si>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</si>
  <si>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</si>
  <si>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</si>
  <si>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</si>
  <si>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</si>
  <si>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</si>
  <si>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</si>
  <si>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</si>
  <si>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</si>
  <si>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</si>
  <si>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</si>
  <si>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</si>
  <si>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</si>
  <si>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</si>
  <si>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</si>
  <si>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</si>
  <si>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</si>
  <si>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</si>
  <si>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</si>
  <si>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</si>
  <si>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</si>
  <si>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</si>
  <si>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</si>
  <si>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</si>
  <si>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</si>
  <si>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</si>
  <si>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</si>
  <si>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</si>
  <si>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</si>
  <si>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</si>
  <si>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</si>
  <si>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</si>
  <si>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</si>
  <si>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</si>
  <si>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</si>
  <si>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</si>
  <si>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</si>
  <si>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</si>
  <si>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</si>
  <si>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</si>
  <si>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</si>
  <si>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</si>
  <si>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</si>
  <si>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</si>
  <si>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</si>
  <si>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</si>
  <si>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</si>
  <si>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</si>
  <si>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</si>
  <si>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</si>
  <si>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</si>
  <si>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</si>
  <si>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</si>
  <si>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</si>
  <si>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</si>
  <si>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</si>
  <si>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</si>
  <si>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</si>
  <si>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</si>
  <si>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</si>
  <si>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</si>
  <si>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</si>
  <si>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</si>
  <si>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</si>
  <si>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</si>
  <si>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</si>
  <si>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</si>
  <si>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</si>
  <si>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</si>
  <si>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</si>
  <si>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</si>
  <si>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</si>
  <si>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</si>
  <si>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</si>
  <si>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</si>
  <si>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</si>
  <si>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</si>
  <si>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</si>
  <si>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</si>
  <si>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</si>
  <si>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</si>
  <si>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</si>
  <si>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</si>
  <si>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</si>
  <si>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</si>
  <si>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</si>
  <si>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</si>
  <si>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</si>
  <si>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</si>
  <si>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</si>
  <si>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</si>
  <si>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</si>
  <si>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</si>
  <si>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</si>
  <si>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</si>
  <si>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</si>
  <si>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</si>
  <si>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</si>
  <si>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</si>
  <si>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</si>
  <si>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</si>
  <si>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</si>
  <si>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</si>
  <si>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</si>
  <si>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</si>
  <si>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</si>
  <si>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</si>
  <si>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</si>
  <si>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</si>
  <si>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</si>
  <si>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</si>
  <si>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</si>
  <si>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</si>
  <si>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</si>
  <si>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</si>
  <si>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</si>
  <si>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</si>
  <si>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</si>
  <si>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</si>
  <si>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</si>
  <si>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</si>
  <si>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</si>
  <si>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</si>
  <si>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</si>
  <si>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</si>
  <si>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</si>
  <si>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</si>
  <si>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</si>
  <si>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</si>
  <si>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</si>
  <si>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</si>
  <si>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</si>
  <si>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</si>
  <si>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</si>
  <si>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</si>
  <si>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</si>
  <si>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</si>
  <si>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</si>
  <si>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</si>
  <si>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</si>
  <si>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</si>
  <si>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</si>
  <si>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</si>
  <si>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</si>
  <si>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</si>
  <si>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</si>
  <si>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</si>
  <si>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</si>
  <si>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</si>
  <si>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</si>
  <si>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</si>
  <si>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</si>
  <si>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</si>
  <si>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</si>
  <si>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</si>
  <si>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</si>
  <si>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</si>
  <si>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</si>
  <si>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</si>
  <si>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</si>
  <si>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</si>
  <si>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</si>
  <si>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</si>
  <si>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</si>
  <si>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</si>
  <si>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</si>
  <si>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</si>
  <si>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</si>
  <si>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</si>
  <si>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</si>
  <si>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</si>
  <si>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</si>
  <si>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</si>
  <si>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</si>
  <si>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</si>
  <si>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</si>
  <si>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</si>
  <si>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</si>
  <si>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</si>
  <si>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</si>
  <si>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</si>
  <si>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</si>
  <si>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</si>
  <si>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</si>
  <si>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</si>
  <si>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</si>
  <si>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</si>
  <si>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</si>
  <si>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</si>
  <si>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</si>
  <si>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</si>
  <si>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</si>
  <si>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</si>
  <si>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</si>
  <si>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</si>
  <si>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</si>
  <si>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</si>
  <si>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</si>
  <si>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</si>
  <si>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</si>
  <si>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</si>
  <si>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</si>
  <si>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</si>
  <si>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</si>
  <si>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</si>
  <si>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</si>
  <si>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</si>
  <si>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</si>
  <si>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</si>
  <si>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</si>
  <si>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</si>
  <si>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</si>
  <si>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</si>
  <si>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</si>
  <si>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</si>
  <si>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</si>
  <si>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</si>
  <si>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</si>
  <si>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</si>
  <si>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</si>
  <si>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</si>
  <si>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</si>
  <si>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</si>
  <si>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</si>
  <si>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</si>
  <si>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</si>
  <si>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</si>
  <si>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</si>
  <si>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</si>
  <si>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</si>
  <si>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</si>
  <si>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</si>
  <si>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</si>
  <si>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</si>
  <si>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</si>
  <si>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</si>
  <si>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</si>
  <si>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</si>
  <si>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</si>
  <si>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</si>
  <si>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</si>
  <si>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</si>
  <si>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</si>
  <si>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</si>
  <si>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</si>
  <si>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</si>
  <si>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</si>
  <si>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</si>
  <si>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</si>
  <si>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</si>
  <si>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</si>
  <si>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</si>
  <si>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</si>
  <si>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</si>
  <si>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</si>
  <si>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</si>
  <si>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</si>
  <si>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</si>
  <si>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</si>
  <si>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</si>
  <si>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</si>
  <si>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</si>
  <si>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</si>
  <si>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</si>
  <si>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</si>
  <si>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</si>
  <si>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</si>
  <si>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</si>
  <si>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</si>
  <si>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</si>
  <si>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</si>
  <si>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</si>
  <si>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</si>
  <si>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</si>
  <si>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</si>
  <si>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</si>
  <si>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</si>
  <si>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</si>
  <si>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</si>
  <si>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</si>
  <si>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</si>
  <si>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</si>
  <si>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</si>
  <si>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</si>
  <si>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</si>
  <si>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</si>
  <si>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</si>
  <si>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</si>
  <si>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</si>
  <si>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</si>
  <si>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</si>
  <si>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</si>
  <si>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</si>
  <si>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</si>
  <si>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</si>
  <si>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</si>
  <si>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</si>
  <si>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</si>
  <si>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</si>
  <si>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</si>
  <si>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</si>
  <si>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</si>
  <si>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</si>
  <si>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</si>
  <si>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</si>
  <si>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</si>
  <si>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</si>
  <si>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</si>
  <si>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</si>
  <si>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</si>
  <si>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</si>
  <si>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</si>
  <si>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</si>
  <si>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</si>
  <si>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</si>
  <si>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</si>
  <si>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</si>
  <si>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</si>
  <si>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</si>
  <si>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</si>
  <si>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</si>
  <si>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</si>
  <si>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</si>
  <si>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</si>
  <si>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</si>
  <si>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</si>
  <si>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</si>
  <si>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</si>
  <si>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</si>
  <si>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</si>
  <si>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</si>
  <si>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</si>
  <si>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</si>
  <si>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</si>
  <si>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</si>
  <si>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</si>
  <si>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</si>
  <si>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</si>
  <si>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</si>
  <si>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</si>
  <si>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</si>
  <si>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</si>
  <si>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</si>
  <si>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</si>
  <si>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</si>
  <si>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</si>
  <si>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</si>
  <si>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</si>
  <si>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</si>
  <si>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</si>
  <si>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</si>
  <si>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</si>
  <si>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</si>
  <si>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</si>
  <si>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</si>
  <si>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</si>
  <si>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</si>
  <si>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</si>
  <si>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</si>
  <si>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</si>
  <si>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</si>
  <si>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</si>
  <si>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</si>
  <si>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</si>
  <si>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</si>
  <si>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</si>
  <si>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</si>
  <si>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</si>
  <si>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</si>
  <si>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</si>
  <si>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</si>
  <si>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</si>
  <si>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</si>
  <si>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</si>
  <si>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</si>
  <si>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</si>
  <si>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</si>
  <si>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</si>
  <si>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</si>
  <si>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</si>
  <si>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</si>
  <si>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</si>
  <si>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</si>
  <si>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</si>
  <si>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</si>
  <si>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</si>
  <si>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</si>
  <si>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</si>
  <si>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</si>
  <si>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</si>
  <si>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</si>
  <si>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</si>
  <si>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</si>
  <si>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</si>
  <si>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</si>
  <si>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</si>
  <si>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</si>
  <si>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</si>
  <si>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</si>
  <si>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</si>
  <si>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</si>
  <si>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</si>
  <si>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</si>
  <si>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</si>
  <si>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</si>
  <si>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</si>
  <si>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</si>
  <si>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</si>
  <si>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</si>
  <si>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</si>
  <si>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</si>
  <si>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</si>
  <si>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</si>
  <si>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</si>
  <si>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</si>
  <si>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</si>
  <si>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</si>
  <si>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</si>
  <si>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</si>
  <si>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</si>
  <si>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</si>
  <si>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</si>
  <si>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</si>
  <si>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</si>
  <si>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</si>
  <si>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</si>
  <si>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</si>
  <si>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</si>
  <si>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</si>
  <si>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</si>
  <si>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</si>
  <si>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</si>
  <si>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</si>
  <si>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</si>
  <si>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</si>
  <si>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</si>
  <si>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</si>
  <si>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</si>
  <si>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</si>
  <si>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</si>
  <si>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</si>
  <si>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</si>
  <si>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</si>
  <si>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</si>
  <si>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</si>
  <si>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</si>
  <si>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</si>
  <si>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</si>
  <si>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</si>
  <si>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</si>
  <si>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</si>
  <si>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</si>
  <si>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</si>
  <si>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</si>
  <si>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</si>
  <si>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</si>
  <si>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</si>
  <si>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</si>
  <si>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</si>
  <si>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</si>
  <si>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</si>
  <si>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</si>
  <si>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</si>
  <si>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</si>
  <si>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</si>
  <si>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</si>
  <si>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</si>
  <si>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</si>
  <si>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</si>
  <si>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</si>
  <si>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</si>
  <si>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</si>
  <si>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</si>
  <si>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</si>
  <si>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</si>
  <si>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</si>
  <si>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</si>
  <si>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</si>
  <si>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</si>
  <si>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</si>
  <si>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</si>
  <si>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</si>
  <si>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</si>
  <si>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</si>
  <si>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</si>
  <si>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</si>
  <si>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</si>
  <si>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</si>
  <si>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</si>
  <si>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</si>
  <si>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</si>
  <si>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</si>
  <si>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</si>
  <si>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</si>
  <si>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</si>
  <si>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</si>
  <si>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</si>
  <si>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</si>
  <si>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</si>
  <si>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</si>
  <si>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</si>
  <si>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</si>
  <si>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</si>
  <si>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</si>
  <si>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</si>
  <si>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</si>
  <si>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</si>
  <si>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</si>
  <si>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</si>
  <si>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</si>
  <si>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</si>
  <si>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</si>
  <si>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</si>
  <si>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</si>
  <si>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</si>
  <si>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</si>
  <si>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</si>
  <si>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</si>
  <si>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</si>
  <si>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</si>
  <si>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</si>
  <si>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</si>
  <si>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</si>
  <si>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</si>
  <si>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</si>
  <si>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</si>
  <si>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</si>
  <si>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</si>
  <si>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</si>
  <si>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</si>
  <si>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</si>
  <si>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</si>
  <si>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</si>
  <si>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</si>
  <si>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</si>
  <si>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</si>
  <si>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</si>
  <si>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</si>
  <si>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</si>
  <si>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</si>
  <si>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</si>
  <si>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</si>
  <si>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</si>
  <si>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</si>
  <si>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</si>
  <si>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</si>
  <si>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</si>
  <si>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</si>
  <si>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</si>
  <si>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</si>
  <si>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</si>
  <si>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</si>
  <si>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</si>
  <si>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</si>
  <si>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</si>
  <si>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</si>
  <si>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</si>
  <si>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</si>
  <si>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</si>
  <si>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</si>
  <si>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</si>
  <si>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</si>
  <si>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</si>
  <si>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</si>
  <si>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</si>
  <si>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</si>
  <si>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</si>
  <si>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</si>
  <si>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</si>
  <si>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</si>
  <si>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</si>
  <si>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</si>
  <si>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</si>
  <si>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</si>
  <si>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</si>
  <si>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</si>
  <si>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</si>
  <si>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</si>
  <si>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</si>
  <si>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</si>
  <si>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</si>
  <si>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</si>
  <si>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</si>
  <si>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</si>
  <si>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</si>
  <si>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</si>
  <si>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</si>
  <si>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</si>
  <si>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</si>
  <si>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</si>
  <si>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</si>
  <si>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</si>
  <si>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</si>
  <si>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</si>
  <si>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</si>
  <si>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</si>
  <si>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</si>
  <si>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</si>
  <si>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</si>
  <si>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</si>
  <si>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</si>
  <si>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</si>
  <si>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</si>
  <si>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</si>
  <si>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</si>
  <si>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</si>
  <si>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</si>
  <si>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</si>
  <si>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</si>
  <si>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</si>
  <si>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</si>
  <si>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</si>
  <si>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</si>
  <si>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</si>
  <si>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</si>
  <si>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</si>
  <si>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</si>
  <si>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</si>
  <si>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</si>
  <si>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</si>
  <si>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</si>
  <si>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</si>
  <si>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</si>
  <si>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</si>
  <si>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</si>
  <si>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</si>
  <si>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</si>
  <si>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</si>
  <si>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</si>
  <si>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</si>
  <si>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</si>
  <si>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</si>
  <si>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</si>
  <si>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</si>
  <si>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</si>
  <si>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</si>
  <si>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</si>
  <si>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</si>
  <si>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</si>
  <si>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</si>
  <si>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</si>
  <si>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</si>
  <si>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</si>
  <si>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</si>
  <si>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</si>
  <si>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</si>
  <si>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</si>
  <si>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</si>
  <si>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</si>
  <si>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</si>
  <si>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</si>
  <si>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</si>
  <si>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</si>
  <si>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</si>
  <si>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</si>
  <si>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</si>
  <si>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</si>
  <si>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</si>
  <si>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</si>
  <si>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</si>
  <si>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</si>
  <si>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</si>
  <si>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</si>
  <si>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</si>
  <si>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</si>
  <si>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</si>
  <si>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</si>
  <si>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</si>
  <si>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</si>
  <si>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</si>
  <si>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</si>
  <si>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</si>
  <si>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</si>
  <si>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</si>
  <si>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</si>
  <si>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</si>
  <si>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</si>
  <si>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</si>
  <si>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</si>
  <si>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</si>
  <si>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</si>
  <si>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</si>
  <si>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</si>
  <si>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</si>
  <si>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</si>
  <si>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</si>
  <si>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</si>
  <si>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</si>
  <si>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</si>
  <si>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</si>
  <si>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</si>
  <si>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</si>
  <si>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</si>
  <si>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</si>
  <si>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</si>
  <si>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</si>
  <si>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</si>
  <si>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</si>
  <si>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</si>
  <si>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</si>
  <si>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</si>
  <si>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</si>
  <si>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</si>
  <si>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</si>
  <si>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</si>
  <si>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</si>
  <si>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</si>
  <si>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</si>
  <si>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</si>
  <si>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</si>
  <si>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</si>
  <si>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</si>
  <si>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</si>
  <si>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</si>
  <si>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</si>
  <si>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</si>
  <si>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</si>
  <si>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</si>
  <si>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</si>
  <si>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</si>
  <si>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</si>
  <si>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</si>
  <si>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</si>
  <si>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</si>
  <si>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</si>
  <si>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</si>
  <si>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</si>
  <si>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</si>
  <si>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</si>
  <si>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</si>
  <si>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</si>
  <si>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</si>
  <si>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</si>
  <si>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</si>
  <si>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</si>
  <si>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</si>
  <si>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</si>
  <si>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</si>
  <si>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</si>
  <si>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</si>
  <si>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</si>
  <si>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</si>
  <si>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</si>
  <si>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</si>
  <si>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</si>
  <si>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</si>
  <si>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</si>
  <si>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</si>
  <si>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</si>
  <si>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</si>
  <si>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</si>
  <si>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</si>
  <si>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</si>
  <si>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</si>
  <si>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</si>
  <si>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</si>
  <si>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</si>
  <si>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</si>
  <si>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</si>
  <si>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</si>
  <si>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</si>
  <si>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</si>
  <si>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</si>
  <si>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</si>
  <si>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</si>
  <si>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</si>
  <si>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</si>
  <si>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</si>
  <si>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</si>
  <si>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</si>
  <si>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</si>
  <si>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</si>
  <si>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</si>
  <si>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</si>
  <si>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</si>
  <si>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</si>
  <si>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</si>
  <si>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</si>
  <si>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</si>
  <si>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</si>
  <si>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</si>
  <si>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</si>
  <si>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</si>
  <si>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</si>
  <si>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</si>
  <si>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</si>
  <si>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</si>
  <si>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</si>
  <si>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</si>
  <si>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</si>
  <si>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</si>
  <si>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</si>
  <si>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</si>
  <si>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</si>
  <si>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</si>
  <si>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</si>
  <si>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</si>
  <si>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</si>
  <si>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</si>
  <si>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</si>
  <si>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</si>
  <si>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</si>
  <si>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</si>
  <si>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</si>
  <si>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</si>
  <si>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</si>
  <si>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</si>
  <si>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</si>
  <si>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</si>
  <si>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</si>
  <si>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</si>
  <si>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</si>
  <si>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</si>
  <si>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</si>
  <si>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</si>
  <si>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</si>
  <si>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</si>
  <si>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</si>
  <si>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</si>
  <si>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</si>
  <si>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</si>
  <si>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</si>
  <si>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</si>
  <si>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</si>
  <si>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</si>
  <si>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</si>
  <si>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</si>
  <si>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</si>
  <si>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</si>
  <si>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</si>
  <si>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</si>
  <si>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</si>
  <si>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</si>
  <si>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</si>
  <si>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</si>
  <si>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</si>
  <si>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</si>
  <si>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</si>
  <si>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</si>
  <si>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</si>
  <si>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</si>
  <si>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</si>
  <si>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</si>
  <si>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</si>
  <si>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</si>
  <si>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</si>
  <si>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</si>
  <si>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</si>
  <si>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</si>
  <si>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</si>
  <si>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</si>
  <si>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</si>
  <si>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</si>
  <si>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</si>
  <si>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</si>
  <si>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</si>
  <si>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</si>
  <si>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</si>
  <si>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</si>
  <si>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</si>
  <si>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</si>
  <si>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</si>
  <si>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</si>
  <si>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</si>
  <si>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</si>
  <si>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</si>
  <si>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</si>
  <si>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</si>
  <si>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</si>
  <si>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</si>
  <si>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</si>
  <si>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</si>
  <si>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</si>
  <si>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</si>
  <si>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</si>
  <si>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</si>
  <si>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</si>
  <si>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</si>
  <si>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</si>
  <si>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</si>
  <si>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</si>
  <si>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</si>
  <si>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</si>
  <si>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</si>
  <si>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</si>
  <si>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</si>
  <si>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</si>
  <si>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</si>
  <si>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</si>
  <si>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</si>
  <si>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</si>
  <si>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</si>
  <si>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</si>
  <si>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</si>
  <si>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</si>
  <si>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</si>
  <si>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</si>
  <si>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</si>
  <si>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</si>
  <si>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</si>
  <si>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</si>
  <si>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</si>
  <si>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</si>
  <si>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</si>
  <si>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</si>
  <si>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</si>
  <si>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</si>
  <si>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</si>
  <si>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</si>
  <si>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</si>
  <si>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</si>
  <si>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</si>
  <si>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</si>
  <si>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</si>
  <si>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</si>
  <si>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</si>
  <si>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</si>
  <si>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</si>
  <si>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</si>
  <si>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</si>
  <si>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</si>
  <si>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</si>
  <si>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</si>
  <si>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</si>
  <si>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</si>
  <si>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</si>
  <si>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</si>
  <si>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</si>
  <si>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</si>
  <si>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</si>
  <si>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</si>
  <si>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</si>
  <si>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</si>
  <si>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</si>
  <si>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</si>
  <si>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</si>
  <si>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</si>
  <si>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</si>
  <si>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</si>
  <si>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</si>
  <si>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</si>
  <si>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</si>
  <si>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</si>
  <si>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</si>
  <si>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</si>
  <si>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</si>
  <si>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</si>
  <si>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</si>
  <si>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</si>
  <si>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</si>
  <si>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</si>
  <si>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</si>
  <si>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</si>
  <si>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</si>
  <si>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</si>
  <si>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</si>
  <si>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</si>
  <si>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</si>
  <si>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</si>
  <si>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</si>
  <si>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</si>
  <si>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</si>
  <si>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</si>
  <si>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</si>
  <si>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</si>
  <si>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</si>
  <si>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</si>
  <si>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</si>
  <si>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</si>
  <si>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</si>
  <si>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</si>
  <si>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</si>
  <si>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</si>
  <si>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</si>
  <si>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</si>
  <si>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</si>
  <si>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</si>
  <si>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</si>
  <si>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</si>
  <si>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</si>
  <si>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</si>
  <si>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</si>
  <si>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</si>
  <si>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</si>
  <si>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</si>
  <si>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</si>
  <si>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</si>
  <si>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</si>
  <si>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</si>
  <si>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</si>
  <si>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</si>
  <si>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</si>
  <si>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</si>
  <si>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</si>
  <si>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</si>
  <si>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</si>
  <si>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</si>
  <si>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</si>
  <si>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</si>
  <si>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</si>
  <si>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</si>
  <si>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</si>
  <si>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</si>
  <si>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</si>
  <si>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</si>
  <si>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</si>
  <si>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</si>
  <si>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</si>
  <si>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</si>
  <si>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</si>
  <si>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</si>
  <si>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</si>
  <si>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</si>
  <si>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</si>
  <si>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</si>
  <si>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</si>
  <si>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</si>
  <si>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</si>
  <si>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</si>
  <si>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</si>
  <si>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</si>
  <si>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</si>
  <si>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</si>
  <si>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</si>
  <si>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</si>
  <si>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</si>
  <si>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</si>
  <si>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</si>
  <si>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</si>
  <si>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</si>
  <si>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</si>
  <si>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</si>
  <si>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</si>
  <si>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</si>
  <si>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</si>
  <si>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</si>
  <si>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</si>
  <si>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</si>
  <si>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</si>
  <si>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</si>
  <si>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</si>
  <si>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</si>
  <si>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</si>
  <si>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</si>
  <si>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</si>
  <si>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</si>
  <si>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</si>
  <si>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</si>
  <si>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</si>
  <si>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</si>
  <si>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</si>
  <si>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</si>
  <si>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</si>
  <si>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</si>
  <si>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</si>
  <si>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</si>
  <si>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</si>
  <si>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</si>
  <si>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</si>
  <si>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</si>
  <si>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</si>
  <si>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</si>
  <si>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</si>
  <si>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</si>
  <si>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</si>
  <si>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</si>
  <si>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</si>
  <si>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</si>
  <si>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</si>
  <si>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</si>
  <si>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</si>
  <si>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</si>
  <si>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</si>
  <si>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</si>
  <si>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</si>
  <si>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</si>
  <si>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</si>
  <si>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</si>
  <si>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</si>
  <si>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</si>
  <si>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</si>
  <si>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</si>
  <si>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</si>
  <si>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</si>
  <si>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</si>
  <si>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</si>
  <si>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</si>
  <si>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</si>
  <si>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</si>
  <si>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</si>
  <si>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</si>
  <si>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</si>
  <si>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</si>
  <si>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</si>
  <si>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</si>
  <si>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</si>
  <si>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</si>
  <si>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</si>
  <si>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</si>
  <si>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</si>
  <si>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</si>
  <si>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</si>
  <si>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</si>
  <si>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</si>
  <si>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</si>
  <si>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</si>
  <si>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</si>
  <si>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</si>
  <si>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</si>
  <si>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</si>
  <si>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</si>
  <si>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</si>
  <si>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</si>
  <si>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</si>
  <si>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</si>
  <si>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</si>
  <si>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</si>
  <si>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</si>
  <si>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</si>
  <si>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</si>
  <si>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</si>
  <si>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</si>
  <si>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</si>
  <si>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</si>
  <si>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</si>
  <si>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</si>
  <si>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</si>
  <si>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</si>
  <si>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</si>
  <si>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</si>
  <si>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</si>
  <si>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</si>
  <si>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</si>
  <si>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</si>
  <si>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</si>
  <si>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</si>
  <si>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</si>
  <si>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</si>
  <si>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</si>
  <si>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</si>
  <si>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</si>
  <si>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</si>
  <si>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</si>
  <si>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</si>
  <si>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</si>
  <si>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</si>
  <si>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</si>
  <si>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</si>
  <si>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</si>
  <si>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</si>
  <si>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</si>
  <si>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</si>
  <si>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</si>
  <si>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</si>
  <si>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</si>
  <si>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</si>
  <si>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</si>
  <si>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</si>
  <si>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</si>
  <si>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</si>
  <si>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</si>
  <si>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</si>
  <si>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</si>
  <si>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</si>
  <si>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</si>
  <si>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</si>
  <si>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</si>
  <si>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</si>
  <si>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</si>
  <si>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</si>
  <si>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</si>
  <si>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</si>
  <si>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</si>
  <si>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</si>
  <si>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</si>
  <si>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</si>
  <si>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</si>
  <si>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</si>
  <si>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</si>
  <si>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</si>
  <si>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</si>
  <si>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</si>
  <si>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</si>
  <si>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</si>
  <si>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</si>
  <si>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</si>
  <si>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</si>
  <si>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</si>
  <si>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</si>
  <si>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</si>
  <si>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</si>
  <si>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</si>
  <si>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</si>
  <si>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</si>
  <si>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</si>
  <si>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</si>
  <si>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</si>
  <si>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</si>
  <si>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</si>
  <si>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</si>
  <si>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</si>
  <si>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</si>
  <si>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</si>
  <si>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</si>
  <si>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</si>
  <si>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</si>
  <si>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</si>
  <si>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</si>
  <si>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</si>
  <si>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</si>
  <si>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</si>
  <si>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</si>
  <si>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</si>
  <si>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</si>
  <si>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</si>
  <si>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</si>
  <si>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</si>
  <si>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</si>
  <si>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</si>
  <si>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</si>
  <si>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</si>
  <si>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</si>
  <si>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</si>
  <si>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</si>
  <si>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</si>
  <si>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</si>
  <si>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</si>
  <si>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</si>
  <si>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</si>
  <si>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</si>
  <si>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</si>
  <si>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</si>
  <si>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</si>
  <si>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</si>
  <si>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</si>
  <si>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</si>
  <si>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</si>
  <si>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</si>
  <si>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</si>
  <si>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</si>
  <si>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</si>
  <si>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</si>
  <si>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</si>
  <si>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</si>
  <si>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</si>
  <si>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</si>
  <si>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</si>
  <si>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</si>
  <si>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</si>
  <si>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</si>
  <si>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</si>
  <si>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</si>
  <si>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</si>
  <si>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</si>
  <si>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</si>
  <si>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</si>
  <si>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</si>
  <si>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</si>
  <si>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</si>
  <si>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</si>
  <si>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</si>
  <si>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</si>
  <si>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</si>
  <si>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</si>
  <si>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</si>
  <si>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</si>
  <si>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</si>
  <si>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</si>
  <si>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</si>
  <si>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</si>
  <si>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</si>
  <si>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</si>
  <si>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</si>
  <si>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</si>
  <si>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</si>
  <si>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</si>
  <si>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</si>
  <si>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</si>
  <si>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</si>
  <si>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</si>
  <si>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</si>
  <si>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</si>
  <si>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</si>
  <si>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</si>
  <si>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</si>
  <si>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</si>
  <si>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</si>
  <si>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</si>
  <si>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</si>
  <si>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</si>
  <si>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</si>
  <si>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</si>
  <si>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</si>
  <si>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</si>
  <si>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</si>
  <si>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</si>
  <si>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</si>
  <si>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</si>
  <si>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</si>
  <si>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</si>
  <si>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</si>
  <si>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</si>
  <si>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</si>
  <si>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</si>
  <si>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</si>
  <si>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</si>
  <si>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</si>
  <si>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</si>
  <si>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</si>
  <si>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</si>
  <si>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</si>
  <si>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</si>
  <si>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</si>
  <si>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</si>
  <si>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</si>
  <si>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</si>
  <si>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</si>
  <si>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</si>
  <si>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</si>
  <si>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</si>
  <si>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</si>
  <si>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</si>
  <si>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</si>
  <si>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</si>
  <si>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</si>
  <si>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</si>
  <si>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</si>
  <si>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</si>
  <si>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</si>
  <si>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</si>
  <si>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</si>
  <si>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</si>
  <si>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</si>
  <si>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</si>
  <si>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</si>
  <si>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</si>
  <si>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</si>
  <si>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</si>
  <si>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</si>
  <si>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</si>
  <si>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</si>
  <si>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</si>
  <si>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</si>
  <si>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</si>
  <si>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</si>
  <si>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</si>
  <si>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</si>
  <si>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</si>
  <si>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</si>
  <si>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</si>
  <si>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</si>
  <si>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</si>
  <si>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</si>
  <si>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</si>
  <si>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</si>
  <si>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</si>
  <si>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</si>
  <si>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</si>
  <si>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</si>
  <si>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</si>
  <si>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</si>
  <si>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</si>
  <si>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</si>
  <si>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</si>
  <si>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</si>
  <si>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</si>
  <si>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</si>
  <si>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</si>
  <si>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</si>
  <si>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</si>
  <si>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</si>
  <si>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</si>
  <si>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</si>
  <si>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</si>
  <si>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</si>
  <si>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</si>
  <si>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</si>
  <si>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</si>
  <si>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</si>
  <si>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</si>
  <si>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</si>
  <si>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</si>
  <si>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</si>
  <si>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</si>
  <si>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</si>
  <si>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</si>
  <si>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</si>
  <si>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</si>
  <si>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</si>
  <si>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</si>
  <si>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</si>
  <si>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</si>
  <si>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</si>
  <si>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</si>
  <si>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</si>
  <si>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</si>
  <si>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</si>
  <si>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</si>
  <si>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</si>
  <si>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</si>
  <si>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</si>
  <si>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</si>
  <si>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</si>
  <si>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</si>
  <si>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</si>
  <si>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</si>
  <si>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</si>
  <si>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</si>
  <si>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</si>
  <si>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</si>
  <si>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</si>
  <si>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</si>
  <si>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</si>
  <si>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</si>
  <si>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</si>
  <si>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</si>
  <si>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</si>
  <si>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</si>
  <si>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</si>
  <si>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</si>
  <si>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</si>
  <si>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</si>
  <si>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</si>
  <si>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</si>
  <si>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</si>
  <si>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</si>
  <si>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</si>
  <si>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</si>
  <si>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</si>
  <si>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</si>
  <si>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</si>
  <si>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</si>
  <si>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</si>
  <si>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</si>
  <si>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</si>
  <si>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</si>
  <si>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</si>
  <si>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</si>
  <si>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</si>
  <si>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</si>
  <si>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</si>
  <si>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</si>
  <si>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</si>
  <si>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</si>
  <si>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</si>
  <si>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</si>
  <si>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</si>
  <si>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</si>
  <si>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</si>
  <si>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</si>
  <si>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</si>
  <si>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</si>
  <si>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</si>
  <si>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</si>
  <si>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</si>
  <si>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</si>
  <si>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</si>
  <si>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</si>
  <si>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</si>
  <si>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</si>
  <si>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</si>
  <si>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</si>
  <si>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</si>
  <si>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</si>
  <si>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</si>
  <si>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</si>
  <si>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</si>
  <si>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</si>
  <si>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</si>
  <si>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</si>
  <si>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</si>
  <si>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</si>
  <si>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</si>
  <si>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</si>
  <si>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</si>
  <si>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</si>
  <si>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</si>
  <si>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</si>
  <si>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</si>
  <si>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</si>
  <si>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</si>
  <si>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</si>
  <si>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</si>
  <si>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</si>
  <si>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</si>
  <si>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</si>
  <si>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</si>
  <si>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</si>
  <si>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</si>
  <si>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</si>
  <si>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</si>
  <si>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</si>
  <si>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</si>
  <si>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</si>
  <si>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</si>
  <si>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</si>
  <si>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</si>
  <si>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</si>
  <si>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</si>
  <si>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</si>
  <si>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</si>
  <si>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</si>
  <si>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</si>
  <si>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</si>
  <si>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</si>
  <si>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</si>
  <si>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</si>
  <si>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</si>
  <si>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</si>
  <si>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</si>
  <si>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</si>
  <si>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</si>
  <si>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</si>
  <si>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</si>
  <si>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</si>
  <si>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</si>
  <si>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</si>
  <si>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</si>
  <si>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</si>
  <si>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</si>
  <si>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</si>
  <si>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</si>
  <si>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</si>
  <si>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</si>
  <si>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</si>
  <si>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</si>
  <si>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</si>
  <si>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</si>
  <si>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</si>
  <si>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</si>
  <si>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</si>
  <si>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</si>
  <si>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</si>
  <si>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</si>
  <si>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</si>
  <si>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</si>
  <si>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</si>
  <si>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</si>
  <si>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</si>
  <si>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</si>
  <si>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</si>
  <si>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</si>
  <si>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</si>
  <si>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</si>
  <si>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</si>
  <si>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</si>
  <si>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</si>
  <si>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</si>
  <si>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</si>
  <si>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</si>
  <si>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</si>
  <si>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</si>
  <si>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</si>
  <si>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</si>
  <si>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</si>
  <si>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</si>
  <si>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</si>
  <si>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</si>
  <si>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</si>
  <si>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</si>
  <si>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</si>
  <si>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</si>
  <si>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</si>
  <si>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</si>
  <si>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</si>
  <si>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</si>
  <si>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</si>
  <si>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</si>
  <si>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</si>
  <si>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</si>
  <si>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</si>
  <si>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</si>
  <si>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</si>
  <si>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</si>
  <si>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</si>
  <si>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</si>
  <si>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</si>
  <si>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</si>
  <si>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</si>
  <si>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</si>
  <si>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</si>
  <si>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</si>
  <si>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</si>
  <si>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</si>
  <si>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</si>
  <si>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</si>
  <si>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</si>
  <si>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</si>
  <si>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</si>
  <si>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</si>
  <si>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</si>
  <si>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</si>
  <si>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</si>
  <si>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</si>
  <si>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</si>
  <si>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</si>
  <si>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</si>
  <si>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</si>
  <si>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</si>
  <si>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</si>
  <si>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</si>
  <si>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</si>
  <si>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</si>
  <si>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</si>
  <si>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</si>
  <si>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</si>
  <si>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</si>
  <si>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</si>
  <si>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</si>
  <si>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</si>
  <si>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</si>
  <si>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</si>
  <si>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</si>
  <si>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</si>
  <si>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</si>
  <si>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</si>
  <si>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</si>
  <si>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</si>
  <si>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</si>
  <si>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</si>
  <si>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</si>
  <si>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</si>
  <si>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</si>
  <si>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</si>
  <si>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</si>
  <si>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</si>
  <si>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</si>
  <si>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</si>
  <si>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</si>
  <si>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</si>
  <si>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</si>
  <si>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</si>
  <si>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</si>
  <si>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</si>
  <si>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</si>
  <si>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</si>
  <si>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</si>
  <si>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</si>
  <si>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</si>
  <si>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</si>
  <si>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</si>
  <si>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</si>
  <si>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</si>
  <si>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</si>
  <si>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</si>
  <si>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</si>
  <si>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</si>
  <si>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</si>
  <si>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</si>
  <si>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</si>
  <si>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</si>
  <si>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</si>
  <si>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</si>
  <si>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</si>
  <si>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</si>
  <si>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</si>
  <si>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</si>
  <si>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</si>
  <si>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</si>
  <si>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</si>
  <si>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</si>
  <si>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</si>
  <si>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</si>
  <si>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</si>
  <si>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</si>
  <si>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</si>
  <si>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</si>
  <si>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</si>
  <si>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</si>
  <si>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</si>
  <si>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</si>
  <si>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</si>
  <si>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</si>
  <si>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</si>
  <si>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</si>
  <si>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</si>
  <si>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</si>
  <si>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</si>
  <si>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</si>
  <si>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</si>
  <si>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</si>
  <si>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</si>
  <si>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</si>
  <si>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</si>
  <si>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</si>
  <si>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</si>
  <si>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</si>
  <si>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</si>
  <si>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</si>
  <si>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</si>
  <si>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</si>
  <si>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</si>
  <si>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</si>
  <si>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</si>
  <si>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</si>
  <si>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</si>
  <si>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</si>
  <si>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</si>
  <si>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</si>
  <si>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</si>
  <si>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</si>
  <si>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</si>
  <si>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</si>
  <si>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</si>
  <si>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</si>
  <si>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</si>
  <si>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</si>
  <si>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</si>
  <si>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</si>
  <si>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</si>
  <si>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</si>
  <si>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</si>
  <si>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</si>
  <si>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</si>
  <si>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</si>
  <si>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</si>
  <si>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</si>
  <si>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</si>
  <si>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</si>
  <si>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</si>
  <si>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</si>
  <si>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</si>
  <si>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</si>
  <si>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</si>
  <si>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</si>
  <si>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</si>
  <si>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</si>
  <si>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</si>
  <si>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</si>
  <si>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</si>
  <si>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</si>
  <si>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</si>
  <si>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</si>
  <si>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</si>
  <si>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</si>
  <si>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</si>
  <si>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</si>
  <si>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</si>
  <si>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</si>
  <si>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</si>
  <si>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</si>
  <si>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</si>
  <si>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</si>
  <si>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</si>
  <si>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</si>
  <si>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</si>
  <si>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</si>
  <si>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</si>
  <si>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</si>
  <si>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</si>
  <si>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</si>
  <si>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</si>
  <si>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</si>
  <si>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</si>
  <si>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</si>
  <si>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</si>
  <si>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</si>
  <si>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</si>
  <si>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</si>
  <si>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</si>
  <si>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</si>
  <si>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</si>
  <si>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</si>
  <si>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</si>
  <si>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</si>
  <si>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</si>
  <si>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</si>
  <si>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</si>
  <si>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</si>
  <si>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</si>
  <si>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</si>
  <si>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</si>
  <si>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</si>
  <si>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</si>
  <si>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</si>
  <si>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</si>
  <si>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</si>
  <si>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</si>
  <si>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</si>
  <si>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</si>
  <si>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</si>
  <si>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</si>
  <si>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</si>
  <si>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</si>
  <si>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</si>
  <si>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</si>
  <si>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</si>
  <si>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</si>
  <si>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</si>
  <si>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</si>
  <si>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</si>
  <si>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</si>
  <si>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</si>
  <si>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</si>
  <si>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</si>
  <si>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</si>
  <si>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</si>
  <si>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</si>
  <si>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</si>
  <si>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</si>
  <si>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</si>
  <si>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</si>
  <si>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</si>
  <si>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</si>
  <si>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</si>
  <si>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</si>
  <si>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</si>
  <si>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</si>
  <si>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</si>
  <si>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</si>
  <si>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</si>
  <si>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</si>
  <si>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</si>
  <si>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</si>
  <si>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</si>
  <si>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</si>
  <si>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</si>
  <si>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</si>
  <si>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</si>
  <si>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</si>
  <si>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</si>
  <si>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</si>
  <si>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</si>
  <si>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</si>
  <si>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</si>
  <si>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</si>
  <si>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</si>
  <si>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</si>
  <si>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</si>
  <si>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</si>
  <si>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</si>
  <si>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</si>
  <si>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</si>
  <si>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</si>
  <si>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</si>
  <si>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</si>
  <si>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</si>
  <si>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</si>
  <si>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</si>
  <si>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</si>
  <si>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</si>
  <si>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</si>
  <si>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</si>
  <si>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</si>
  <si>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</si>
  <si>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</si>
  <si>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</si>
  <si>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</si>
  <si>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</si>
  <si>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</si>
  <si>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</si>
  <si>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</si>
  <si>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</si>
  <si>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</si>
  <si>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</si>
  <si>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</si>
  <si>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</si>
  <si>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</si>
  <si>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</si>
  <si>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</si>
  <si>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</si>
  <si>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</si>
  <si>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</si>
  <si>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</si>
  <si>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</si>
  <si>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</si>
  <si>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</si>
  <si>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</si>
  <si>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</si>
  <si>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</si>
  <si>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</si>
  <si>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</si>
  <si>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</si>
  <si>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</si>
  <si>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</si>
  <si>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</si>
  <si>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</si>
  <si>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</si>
  <si>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</si>
  <si>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</si>
  <si>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</si>
  <si>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</si>
  <si>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</si>
  <si>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</si>
  <si>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</si>
  <si>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</si>
  <si>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</si>
  <si>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</si>
  <si>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</si>
  <si>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</si>
  <si>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</si>
  <si>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</si>
  <si>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</si>
  <si>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</si>
  <si>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</si>
  <si>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</si>
  <si>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</si>
  <si>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</si>
  <si>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</si>
  <si>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</si>
  <si>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</si>
  <si>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</si>
  <si>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</si>
  <si>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</si>
  <si>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</si>
  <si>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</si>
  <si>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</si>
  <si>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</si>
  <si>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</si>
  <si>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</si>
  <si>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</si>
  <si>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</si>
  <si>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</si>
  <si>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</si>
  <si>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</si>
  <si>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</si>
  <si>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</si>
  <si>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</si>
  <si>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</si>
  <si>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</si>
  <si>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</si>
  <si>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</si>
  <si>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</si>
  <si>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</si>
  <si>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</si>
  <si>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</si>
  <si>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</si>
  <si>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</si>
  <si>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</si>
  <si>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</si>
  <si>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</si>
  <si>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</si>
  <si>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</si>
  <si>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</si>
  <si>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</si>
  <si>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</si>
  <si>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</si>
  <si>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</si>
  <si>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</si>
  <si>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</si>
  <si>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</si>
  <si>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</si>
  <si>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</si>
  <si>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</si>
  <si>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</si>
  <si>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</si>
  <si>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</si>
  <si>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</si>
  <si>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</si>
  <si>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</si>
  <si>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</si>
  <si>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</si>
  <si>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</si>
  <si>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</si>
  <si>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</si>
  <si>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</si>
  <si>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</si>
  <si>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</si>
  <si>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</si>
  <si>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</si>
  <si>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</si>
  <si>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</si>
  <si>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</si>
  <si>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</si>
  <si>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</si>
  <si>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</si>
  <si>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</si>
  <si>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</si>
  <si>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</si>
  <si>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</si>
  <si>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</si>
  <si>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</si>
  <si>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</si>
  <si>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</si>
  <si>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</si>
  <si>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</si>
  <si>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</si>
  <si>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</si>
  <si>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</si>
  <si>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</si>
  <si>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</si>
  <si>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</si>
  <si>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</si>
  <si>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</si>
  <si>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</si>
  <si>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</si>
  <si>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</si>
  <si>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</si>
  <si>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</si>
  <si>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</si>
  <si>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</si>
  <si>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</si>
  <si>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</si>
  <si>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</si>
  <si>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</si>
  <si>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</si>
  <si>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</si>
  <si>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</si>
  <si>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</si>
  <si>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</si>
  <si>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</si>
  <si>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</si>
  <si>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</si>
  <si>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</si>
  <si>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</si>
  <si>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</si>
  <si>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</si>
  <si>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</si>
  <si>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</si>
  <si>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</si>
  <si>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</si>
  <si>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</si>
  <si>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</si>
  <si>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</si>
  <si>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</si>
  <si>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</si>
  <si>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</si>
  <si>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</si>
  <si>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</si>
  <si>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</si>
  <si>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</si>
  <si>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</si>
  <si>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</si>
  <si>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</si>
  <si>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</si>
  <si>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</si>
  <si>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</si>
  <si>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</si>
  <si>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</si>
  <si>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</si>
  <si>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</si>
  <si>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</si>
  <si>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</si>
  <si>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</si>
  <si>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</si>
  <si>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</si>
  <si>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</si>
  <si>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</si>
  <si>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</si>
  <si>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</si>
  <si>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</si>
  <si>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</si>
  <si>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</si>
  <si>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</si>
  <si>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</si>
  <si>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</si>
  <si>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</si>
  <si>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</si>
  <si>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</si>
  <si>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</si>
  <si>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</si>
  <si>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</si>
  <si>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</si>
  <si>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</si>
  <si>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</si>
  <si>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</si>
  <si>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</si>
  <si>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</si>
  <si>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</si>
  <si>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</si>
  <si>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</si>
  <si>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</si>
  <si>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</si>
  <si>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</si>
  <si>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</si>
  <si>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</si>
  <si>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</si>
  <si>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</si>
  <si>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</si>
  <si>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</si>
  <si>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</si>
  <si>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</si>
  <si>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</si>
  <si>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</si>
  <si>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</si>
  <si>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</si>
  <si>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</si>
  <si>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</si>
  <si>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</si>
  <si>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</si>
  <si>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</si>
  <si>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</si>
  <si>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</si>
  <si>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</si>
  <si>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</si>
  <si>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</si>
  <si>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</si>
  <si>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</si>
  <si>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</si>
  <si>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</si>
  <si>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</si>
  <si>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</si>
  <si>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</si>
  <si>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</si>
  <si>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</si>
  <si>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</si>
  <si>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</si>
  <si>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</si>
  <si>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</si>
  <si>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</si>
  <si>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</si>
  <si>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</si>
  <si>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</si>
  <si>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</si>
  <si>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</si>
  <si>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</si>
  <si>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</si>
  <si>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</si>
  <si>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</si>
  <si>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</si>
  <si>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</si>
  <si>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</si>
  <si>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</si>
  <si>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</si>
  <si>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</si>
  <si>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</si>
  <si>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</si>
  <si>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</si>
  <si>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</si>
  <si>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</si>
  <si>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</si>
  <si>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</si>
  <si>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</si>
  <si>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</si>
  <si>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</si>
  <si>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</si>
  <si>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</si>
  <si>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</si>
  <si>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</si>
  <si>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</si>
  <si>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</si>
  <si>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</si>
  <si>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</si>
  <si>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</si>
  <si>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</si>
  <si>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</si>
  <si>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</si>
  <si>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</si>
  <si>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</si>
  <si>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</si>
  <si>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</si>
  <si>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</si>
  <si>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</si>
  <si>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</si>
  <si>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</si>
  <si>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</si>
  <si>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</si>
  <si>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</si>
  <si>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</si>
  <si>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</si>
  <si>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</si>
  <si>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</si>
  <si>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</si>
  <si>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</si>
  <si>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</si>
  <si>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</si>
  <si>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</si>
  <si>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</si>
  <si>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</si>
  <si>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</si>
  <si>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</si>
  <si>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</si>
  <si>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</si>
  <si>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</si>
  <si>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</si>
  <si>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</si>
  <si>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</si>
  <si>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</si>
  <si>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</si>
  <si>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</si>
  <si>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</si>
  <si>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</si>
  <si>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</si>
  <si>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</si>
  <si>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</si>
  <si>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</si>
  <si>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</si>
  <si>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</si>
  <si>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</si>
  <si>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</si>
  <si>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</si>
  <si>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</si>
  <si>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</si>
  <si>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</si>
  <si>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</si>
  <si>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</si>
  <si>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</si>
  <si>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</si>
  <si>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</si>
  <si>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</si>
  <si>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</si>
  <si>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</si>
  <si>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</si>
  <si>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</si>
  <si>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</si>
  <si>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</si>
  <si>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</si>
  <si>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</si>
  <si>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</si>
  <si>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</si>
  <si>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</si>
  <si>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</si>
  <si>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</si>
  <si>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</si>
  <si>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</si>
  <si>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</si>
  <si>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</si>
  <si>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</si>
  <si>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</si>
  <si>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</si>
  <si>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</si>
  <si>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</si>
  <si>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</si>
  <si>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</si>
  <si>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</si>
  <si>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</si>
  <si>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</si>
  <si>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</si>
  <si>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</si>
  <si>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</si>
  <si>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</si>
  <si>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</si>
  <si>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</si>
  <si>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</si>
  <si>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</si>
  <si>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</si>
  <si>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</si>
  <si>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</si>
  <si>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</si>
  <si>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</si>
  <si>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</si>
  <si>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</si>
  <si>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</si>
  <si>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</si>
  <si>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</si>
  <si>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</si>
  <si>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</si>
  <si>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</si>
  <si>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</si>
  <si>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</si>
  <si>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</si>
  <si>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</si>
  <si>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</si>
  <si>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</si>
  <si>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</si>
  <si>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</si>
  <si>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</si>
  <si>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</si>
  <si>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</si>
  <si>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</si>
  <si>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</si>
  <si>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</si>
  <si>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</si>
  <si>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</si>
  <si>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</si>
  <si>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</si>
  <si>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</si>
  <si>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</si>
  <si>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</si>
  <si>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</si>
  <si>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</si>
  <si>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</si>
  <si>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</si>
  <si>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</si>
  <si>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</si>
  <si>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</si>
  <si>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</si>
  <si>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</si>
  <si>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</si>
  <si>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</si>
  <si>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</si>
  <si>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</si>
  <si>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</si>
  <si>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</si>
  <si>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</si>
  <si>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</si>
  <si>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</si>
  <si>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</si>
  <si>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</si>
  <si>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</si>
  <si>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</si>
  <si>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</si>
  <si>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</si>
  <si>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</si>
  <si>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</si>
  <si>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</si>
  <si>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</si>
  <si>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</si>
  <si>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</si>
  <si>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</si>
  <si>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</si>
  <si>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</si>
  <si>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</si>
  <si>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</si>
  <si>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</si>
  <si>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</si>
  <si>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</si>
  <si>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</si>
  <si>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</si>
  <si>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</si>
  <si>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</si>
  <si>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</si>
  <si>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</si>
  <si>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</si>
  <si>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</si>
  <si>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</si>
  <si>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</si>
  <si>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</si>
  <si>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</si>
  <si>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</si>
  <si>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</si>
  <si>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</si>
  <si>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</si>
  <si>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</si>
  <si>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</si>
  <si>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</si>
  <si>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</si>
  <si>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</si>
  <si>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</si>
  <si>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</si>
  <si>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</si>
  <si>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</si>
  <si>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</si>
  <si>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</si>
  <si>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</si>
  <si>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</si>
  <si>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</si>
  <si>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</si>
  <si>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</si>
  <si>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</si>
  <si>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</si>
  <si>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</si>
  <si>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</si>
  <si>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</si>
  <si>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</si>
  <si>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</si>
  <si>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</si>
  <si>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</si>
  <si>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</si>
  <si>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</si>
  <si>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</si>
  <si>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</si>
  <si>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</si>
  <si>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</si>
  <si>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</si>
  <si>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</si>
  <si>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</si>
  <si>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</si>
  <si>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</si>
  <si>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</si>
  <si>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</si>
  <si>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</si>
  <si>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</si>
  <si>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</si>
  <si>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</si>
  <si>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</si>
  <si>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</si>
  <si>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</si>
  <si>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</si>
  <si>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</si>
  <si>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</si>
  <si>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</si>
  <si>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</si>
  <si>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</si>
  <si>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</si>
  <si>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</si>
  <si>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</si>
  <si>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</si>
  <si>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</si>
  <si>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</si>
  <si>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</si>
  <si>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</si>
  <si>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</si>
  <si>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</si>
  <si>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</si>
  <si>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</si>
  <si>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</si>
  <si>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</si>
  <si>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</si>
  <si>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</si>
  <si>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</si>
  <si>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</si>
  <si>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</si>
  <si>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</si>
  <si>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</si>
  <si>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</si>
  <si>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</si>
  <si>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</si>
  <si>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</si>
  <si>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</si>
  <si>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</si>
  <si>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</si>
  <si>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</si>
  <si>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</si>
  <si>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</si>
  <si>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</si>
  <si>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</si>
  <si>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</si>
  <si>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</si>
  <si>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</si>
  <si>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</si>
  <si>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</si>
  <si>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</si>
  <si>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</si>
  <si>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</si>
  <si>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</si>
  <si>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</si>
  <si>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</si>
  <si>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</si>
  <si>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</si>
  <si>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</si>
  <si>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</si>
  <si>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</si>
  <si>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</si>
  <si>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</si>
  <si>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</si>
  <si>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</si>
  <si>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</si>
  <si>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</si>
  <si>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</si>
  <si>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</si>
  <si>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</si>
  <si>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</si>
  <si>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</si>
  <si>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</si>
  <si>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</si>
  <si>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</si>
  <si>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</si>
  <si>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</si>
  <si>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</si>
  <si>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</si>
  <si>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</si>
  <si>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</si>
  <si>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</si>
  <si>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</si>
  <si>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</si>
  <si>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</si>
  <si>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</si>
  <si>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</si>
  <si>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</si>
  <si>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</si>
  <si>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</si>
  <si>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</si>
  <si>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</si>
  <si>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</si>
  <si>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</si>
  <si>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</si>
  <si>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</si>
  <si>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</si>
  <si>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</si>
  <si>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</si>
  <si>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</si>
  <si>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</si>
  <si>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</si>
  <si>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</si>
  <si>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</si>
  <si>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</si>
  <si>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</si>
  <si>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</si>
  <si>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</si>
  <si>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</si>
  <si>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</si>
  <si>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</si>
  <si>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</si>
  <si>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</si>
  <si>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</si>
  <si>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</si>
  <si>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</si>
  <si>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</si>
  <si>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</si>
  <si>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</si>
  <si>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</si>
  <si>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</si>
  <si>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</si>
  <si>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</si>
  <si>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</si>
  <si>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</si>
  <si>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</si>
  <si>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</si>
  <si>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</si>
  <si>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</si>
  <si>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</si>
  <si>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</si>
  <si>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</si>
  <si>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</si>
  <si>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</si>
  <si>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</si>
  <si>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</si>
  <si>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</si>
  <si>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</si>
  <si>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</si>
  <si>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</si>
  <si>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</si>
  <si>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</si>
  <si>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</si>
  <si>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</si>
  <si>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</si>
  <si>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</si>
  <si>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</si>
  <si>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</si>
  <si>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</si>
  <si>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</si>
  <si>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</si>
  <si>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</si>
  <si>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</si>
  <si>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</si>
  <si>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</si>
  <si>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</si>
  <si>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</si>
  <si>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</si>
  <si>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</si>
  <si>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</si>
  <si>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</si>
  <si>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</si>
  <si>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</si>
  <si>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</si>
  <si>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</si>
  <si>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</si>
  <si>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</si>
  <si>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</si>
  <si>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</si>
  <si>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</si>
  <si>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</si>
  <si>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</si>
  <si>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</si>
  <si>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</si>
  <si>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</si>
  <si>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</si>
  <si>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</si>
  <si>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</si>
  <si>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</si>
  <si>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</si>
  <si>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</si>
  <si>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</si>
  <si>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</si>
  <si>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</si>
  <si>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</si>
  <si>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</si>
  <si>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</si>
  <si>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</si>
  <si>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</si>
  <si>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</si>
  <si>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</si>
  <si>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</si>
  <si>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</si>
  <si>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</si>
  <si>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</si>
  <si>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</si>
  <si>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</si>
  <si>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</si>
  <si>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</si>
  <si>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</si>
  <si>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</si>
  <si>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</si>
  <si>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</si>
  <si>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</si>
  <si>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</si>
  <si>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</si>
  <si>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</si>
  <si>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</si>
  <si>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</si>
  <si>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</si>
  <si>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</si>
  <si>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</si>
  <si>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</si>
  <si>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</si>
  <si>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</si>
  <si>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</si>
  <si>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</si>
  <si>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</si>
  <si>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</si>
  <si>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</si>
  <si>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</si>
  <si>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</si>
  <si>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</si>
  <si>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</si>
  <si>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</si>
  <si>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</si>
  <si>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</si>
  <si>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</si>
  <si>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</si>
  <si>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</si>
  <si>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</si>
  <si>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</si>
  <si>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</si>
  <si>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</si>
  <si>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</si>
  <si>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</si>
  <si>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</si>
  <si>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</si>
  <si>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</si>
  <si>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</si>
  <si>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</si>
  <si>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</si>
  <si>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</si>
  <si>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</si>
  <si>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</si>
  <si>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</si>
  <si>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</si>
  <si>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</si>
  <si>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</si>
  <si>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</si>
  <si>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</si>
  <si>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</si>
  <si>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</si>
  <si>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</si>
  <si>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</si>
  <si>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</si>
  <si>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</si>
  <si>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</si>
  <si>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</si>
  <si>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</si>
  <si>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</si>
  <si>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</si>
  <si>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</si>
  <si>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</si>
  <si>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</si>
  <si>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</si>
  <si>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</si>
  <si>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</si>
  <si>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</si>
  <si>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</si>
  <si>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</si>
  <si>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</si>
  <si>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</si>
  <si>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</si>
  <si>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</si>
  <si>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</si>
  <si>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</si>
  <si>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</si>
  <si>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</si>
  <si>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</si>
  <si>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</si>
  <si>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</si>
  <si>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</si>
  <si>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</si>
  <si>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</si>
  <si>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</si>
  <si>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</si>
  <si>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</si>
  <si>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</si>
  <si>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</si>
  <si>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</si>
  <si>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</si>
  <si>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</si>
  <si>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</si>
  <si>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</si>
  <si>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</si>
  <si>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</si>
  <si>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</si>
  <si>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</si>
  <si>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</si>
  <si>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</si>
  <si>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</si>
  <si>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</si>
  <si>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</si>
  <si>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</si>
  <si>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</si>
  <si>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</si>
  <si>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</si>
  <si>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</si>
  <si>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</si>
  <si>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</si>
  <si>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</si>
  <si>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</si>
  <si>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</si>
  <si>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</si>
  <si>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</si>
  <si>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</si>
  <si>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</si>
  <si>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</si>
  <si>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</si>
  <si>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</si>
  <si>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</si>
  <si>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</si>
  <si>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</si>
  <si>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</si>
  <si>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</si>
  <si>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</si>
  <si>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</si>
  <si>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</si>
  <si>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</si>
  <si>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</si>
  <si>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</si>
  <si>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</si>
  <si>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</si>
  <si>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</si>
  <si>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</si>
  <si>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</si>
  <si>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</si>
  <si>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</si>
  <si>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</si>
  <si>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</si>
  <si>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</si>
  <si>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</si>
  <si>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</si>
  <si>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</si>
  <si>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</si>
  <si>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</si>
  <si>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</si>
  <si>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</si>
  <si>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</si>
  <si>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</si>
  <si>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</si>
  <si>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</si>
  <si>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</si>
  <si>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</si>
  <si>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</si>
  <si>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</si>
  <si>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</si>
  <si>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</si>
  <si>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</si>
  <si>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</si>
  <si>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</si>
  <si>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</si>
  <si>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</si>
  <si>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</si>
  <si>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</si>
  <si>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</si>
  <si>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</si>
  <si>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</si>
  <si>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</si>
  <si>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</si>
  <si>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</si>
  <si>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</si>
  <si>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</si>
  <si>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</si>
  <si>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</si>
  <si>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</si>
  <si>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</si>
  <si>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</si>
  <si>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</si>
  <si>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</si>
  <si>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</si>
  <si>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</si>
  <si>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</si>
  <si>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</si>
  <si>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</si>
  <si>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</si>
  <si>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</si>
  <si>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</si>
  <si>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</si>
  <si>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</si>
  <si>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</si>
  <si>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</si>
  <si>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</si>
  <si>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</si>
  <si>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</si>
  <si>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</si>
  <si>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</si>
  <si>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</si>
  <si>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</si>
  <si>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</si>
  <si>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</si>
  <si>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</si>
  <si>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</si>
  <si>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</si>
  <si>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</si>
  <si>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</si>
  <si>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</si>
  <si>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</si>
  <si>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</si>
  <si>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</si>
  <si>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</si>
  <si>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</si>
  <si>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</si>
  <si>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</si>
  <si>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</si>
  <si>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</si>
  <si>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</si>
  <si>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</si>
  <si>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</si>
  <si>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</si>
  <si>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</si>
  <si>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</si>
  <si>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</si>
  <si>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</si>
  <si>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</si>
  <si>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</si>
  <si>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</si>
  <si>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</si>
  <si>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</si>
  <si>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</si>
  <si>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</si>
  <si>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</si>
  <si>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</si>
  <si>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</si>
  <si>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</si>
  <si>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</si>
  <si>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</si>
  <si>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</si>
  <si>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</si>
  <si>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</si>
  <si>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</si>
  <si>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</si>
  <si>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</si>
  <si>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</si>
  <si>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</si>
  <si>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</si>
  <si>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</si>
  <si>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</si>
  <si>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</si>
  <si>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</si>
  <si>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</si>
  <si>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</si>
  <si>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</si>
  <si>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</si>
  <si>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</si>
  <si>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</si>
  <si>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</si>
  <si>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</si>
  <si>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</si>
  <si>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</si>
  <si>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</si>
  <si>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</si>
  <si>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</si>
  <si>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</si>
  <si>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</si>
  <si>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</si>
  <si>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</si>
  <si>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</si>
  <si>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</si>
  <si>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</si>
  <si>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</si>
  <si>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</si>
  <si>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</si>
  <si>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</si>
  <si>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</si>
  <si>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</si>
  <si>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</si>
  <si>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</si>
  <si>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</si>
  <si>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</si>
  <si>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</si>
  <si>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</si>
  <si>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</si>
  <si>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</si>
  <si>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</si>
  <si>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</si>
  <si>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</si>
  <si>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</si>
  <si>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</si>
  <si>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</si>
  <si>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</si>
  <si>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</si>
  <si>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</si>
  <si>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</si>
  <si>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</si>
  <si>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</si>
  <si>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</si>
  <si>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</si>
  <si>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</si>
  <si>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</si>
  <si>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</si>
  <si>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</si>
  <si>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</si>
  <si>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</si>
  <si>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</si>
  <si>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</si>
  <si>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</si>
  <si>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</si>
  <si>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</si>
  <si>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</si>
  <si>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</si>
  <si>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</si>
  <si>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</si>
  <si>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</si>
  <si>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</si>
  <si>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</si>
  <si>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</si>
  <si>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</si>
  <si>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</si>
  <si>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</si>
  <si>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</si>
  <si>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</si>
  <si>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</si>
  <si>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</si>
  <si>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</si>
  <si>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</si>
  <si>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</si>
  <si>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</si>
  <si>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</si>
  <si>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</si>
  <si>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</si>
  <si>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</si>
  <si>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</si>
  <si>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</si>
  <si>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</si>
  <si>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</si>
  <si>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</si>
  <si>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</si>
  <si>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</si>
  <si>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</si>
  <si>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</si>
  <si>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</si>
  <si>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</si>
  <si>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</si>
  <si>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</si>
  <si>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</si>
  <si>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</si>
  <si>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</si>
  <si>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</si>
  <si>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</si>
  <si>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</si>
  <si>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</si>
  <si>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</si>
  <si>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</si>
  <si>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</si>
  <si>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</si>
  <si>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</si>
  <si>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</si>
  <si>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</si>
  <si>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</si>
  <si>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</si>
  <si>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</si>
  <si>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</si>
  <si>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</si>
  <si>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</si>
  <si>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</si>
  <si>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</si>
  <si>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</si>
  <si>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</si>
  <si>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</si>
  <si>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</si>
  <si>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</si>
  <si>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</si>
  <si>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</si>
  <si>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</si>
  <si>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</si>
  <si>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</si>
  <si>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</si>
  <si>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</si>
  <si>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</si>
  <si>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</si>
  <si>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</si>
  <si>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</si>
  <si>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</si>
  <si>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</si>
  <si>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</si>
  <si>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</si>
  <si>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</si>
  <si>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</si>
  <si>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</si>
  <si>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</si>
  <si>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</si>
  <si>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</si>
  <si>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</si>
  <si>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</si>
  <si>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</si>
  <si>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</si>
  <si>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</si>
  <si>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</si>
  <si>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</si>
  <si>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</si>
  <si>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</si>
  <si>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</si>
  <si>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</si>
  <si>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</si>
  <si>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</si>
  <si>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</si>
  <si>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</si>
  <si>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</si>
  <si>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</si>
  <si>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</si>
  <si>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</si>
  <si>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</si>
  <si>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</si>
  <si>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</si>
  <si>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</si>
  <si>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</si>
  <si>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</si>
  <si>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</si>
  <si>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</si>
  <si>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</si>
  <si>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</si>
  <si>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</si>
  <si>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</si>
  <si>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</si>
  <si>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</si>
  <si>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</si>
  <si>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</si>
  <si>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</si>
  <si>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</si>
  <si>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</si>
  <si>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</si>
  <si>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</si>
  <si>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</si>
  <si>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</si>
  <si>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</si>
  <si>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</si>
  <si>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</si>
  <si>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</si>
  <si>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</si>
  <si>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</si>
  <si>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</si>
  <si>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</si>
  <si>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</si>
  <si>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</si>
  <si>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</si>
  <si>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</si>
  <si>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</si>
  <si>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</si>
  <si>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</si>
  <si>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</si>
  <si>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</si>
  <si>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</si>
  <si>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</si>
  <si>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</si>
  <si>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</si>
  <si>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</si>
  <si>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</si>
  <si>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</si>
  <si>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</si>
  <si>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</si>
  <si>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</si>
  <si>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</si>
  <si>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</si>
  <si>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</si>
  <si>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</si>
  <si>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</si>
  <si>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</si>
  <si>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</si>
  <si>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</si>
  <si>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</si>
  <si>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</si>
  <si>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</si>
  <si>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</si>
  <si>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</si>
  <si>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</si>
  <si>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</si>
  <si>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</si>
  <si>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</si>
  <si>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</si>
  <si>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</si>
  <si>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</si>
  <si>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</si>
  <si>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</si>
  <si>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</si>
  <si>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</si>
  <si>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</si>
  <si>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</si>
  <si>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</si>
  <si>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</si>
  <si>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</si>
  <si>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</si>
  <si>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</si>
  <si>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</si>
  <si>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</si>
  <si>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</si>
  <si>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</si>
  <si>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</si>
  <si>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</si>
  <si>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</si>
  <si>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</si>
  <si>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</si>
  <si>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</si>
  <si>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</si>
  <si>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</si>
  <si>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</si>
  <si>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</si>
  <si>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</si>
  <si>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</si>
  <si>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</si>
  <si>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</si>
  <si>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</si>
  <si>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</si>
  <si>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</si>
  <si>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</si>
  <si>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</si>
  <si>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</si>
  <si>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</si>
  <si>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</si>
  <si>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</si>
  <si>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</si>
  <si>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</si>
  <si>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</si>
  <si>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</si>
  <si>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</si>
  <si>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</si>
  <si>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</si>
  <si>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</si>
  <si>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</si>
  <si>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</si>
  <si>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</si>
  <si>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</si>
  <si>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</si>
  <si>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</si>
  <si>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</si>
  <si>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</si>
  <si>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</si>
  <si>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</si>
  <si>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</si>
  <si>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</si>
  <si>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</si>
  <si>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</si>
  <si>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</si>
  <si>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</si>
  <si>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</si>
  <si>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</si>
  <si>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</si>
  <si>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</si>
  <si>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</si>
  <si>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</si>
  <si>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</si>
  <si>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</si>
  <si>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</si>
  <si>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</si>
  <si>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</si>
  <si>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</si>
  <si>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</si>
  <si>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</si>
  <si>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</si>
  <si>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</si>
  <si>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</si>
  <si>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</si>
  <si>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</si>
  <si>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</si>
  <si>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</si>
  <si>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</si>
  <si>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</si>
  <si>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</si>
  <si>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</si>
  <si>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</si>
  <si>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</si>
  <si>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</si>
  <si>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</si>
  <si>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</si>
  <si>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</si>
  <si>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</si>
  <si>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</si>
  <si>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</si>
  <si>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</si>
  <si>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</si>
  <si>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</si>
  <si>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</si>
  <si>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</si>
  <si>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</si>
  <si>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</si>
  <si>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</si>
  <si>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</si>
  <si>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</si>
  <si>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</si>
  <si>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</si>
  <si>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</si>
  <si>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</si>
  <si>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</si>
  <si>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</si>
  <si>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</si>
  <si>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</si>
  <si>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</si>
  <si>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</si>
  <si>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</si>
  <si>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</si>
  <si>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</si>
  <si>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</si>
  <si>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</si>
  <si>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</si>
  <si>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</si>
  <si>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</si>
  <si>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</si>
  <si>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</si>
  <si>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</si>
  <si>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</si>
  <si>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</si>
  <si>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</si>
  <si>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</si>
  <si>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</si>
  <si>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</si>
  <si>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</si>
  <si>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</si>
  <si>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</si>
  <si>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</si>
  <si>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</si>
  <si>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</si>
  <si>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</si>
  <si>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</si>
  <si>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</si>
  <si>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</si>
  <si>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</si>
  <si>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</si>
  <si>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</si>
  <si>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</si>
  <si>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</si>
  <si>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</si>
  <si>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</si>
  <si>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</si>
  <si>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</si>
  <si>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</si>
  <si>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</si>
  <si>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</si>
  <si>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</si>
  <si>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</si>
  <si>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</si>
  <si>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</si>
  <si>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</si>
  <si>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</si>
  <si>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</si>
  <si>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</si>
  <si>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</si>
  <si>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</si>
  <si>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</si>
  <si>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</si>
  <si>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</si>
  <si>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</si>
  <si>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</si>
  <si>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</si>
  <si>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</si>
  <si>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</si>
  <si>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</si>
  <si>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</si>
  <si>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</si>
  <si>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</si>
  <si>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</si>
  <si>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</si>
  <si>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</si>
  <si>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</si>
  <si>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</si>
  <si>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</si>
  <si>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</si>
  <si>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</si>
  <si>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</si>
  <si>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</si>
  <si>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</si>
  <si>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</si>
  <si>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</si>
  <si>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</si>
  <si>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</si>
  <si>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</si>
  <si>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</si>
  <si>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</si>
  <si>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</si>
  <si>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</si>
  <si>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</si>
  <si>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</si>
  <si>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</si>
  <si>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</si>
  <si>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</si>
  <si>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</si>
  <si>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</si>
  <si>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</si>
  <si>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</si>
  <si>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</si>
  <si>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</si>
  <si>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</si>
  <si>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</si>
  <si>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</si>
  <si>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</si>
  <si>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</si>
  <si>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</si>
  <si>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</si>
  <si>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</si>
  <si>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</si>
  <si>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</si>
  <si>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</si>
  <si>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</si>
  <si>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</si>
  <si>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</si>
  <si>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</si>
  <si>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</si>
  <si>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</si>
  <si>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</si>
  <si>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</si>
  <si>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</si>
  <si>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</si>
  <si>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</si>
  <si>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</si>
  <si>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</si>
  <si>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</si>
  <si>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</si>
  <si>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</si>
  <si>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</si>
  <si>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</si>
  <si>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</si>
  <si>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</si>
  <si>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</si>
  <si>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</si>
  <si>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</si>
  <si>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</si>
  <si>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</si>
  <si>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</si>
  <si>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</si>
  <si>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</si>
  <si>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</si>
  <si>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</si>
  <si>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</si>
  <si>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</si>
  <si>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</si>
  <si>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</si>
  <si>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</si>
  <si>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</si>
  <si>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</si>
  <si>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</si>
  <si>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</si>
  <si>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</si>
  <si>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</si>
  <si>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</si>
  <si>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</si>
  <si>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</si>
  <si>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</si>
  <si>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</si>
  <si>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</si>
  <si>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</si>
  <si>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</si>
  <si>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</si>
  <si>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</si>
  <si>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</si>
  <si>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</si>
  <si>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</si>
  <si>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</si>
  <si>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</si>
  <si>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</si>
  <si>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</si>
  <si>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</si>
  <si>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</si>
  <si>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</si>
  <si>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</si>
  <si>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</si>
  <si>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</si>
  <si>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</si>
  <si>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</si>
  <si>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</si>
  <si>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</si>
  <si>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</si>
  <si>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</si>
  <si>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</si>
  <si>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</si>
  <si>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</si>
  <si>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</si>
  <si>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</si>
  <si>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</si>
  <si>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</si>
  <si>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</si>
  <si>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</si>
  <si>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</si>
  <si>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</si>
  <si>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</si>
  <si>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</si>
  <si>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</si>
  <si>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</si>
  <si>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</si>
  <si>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</si>
  <si>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</si>
  <si>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</si>
  <si>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</si>
  <si>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</si>
  <si>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</si>
  <si>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</si>
  <si>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</si>
  <si>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</si>
  <si>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</si>
  <si>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</si>
  <si>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</si>
  <si>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</si>
  <si>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</si>
  <si>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</si>
  <si>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</si>
  <si>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</si>
  <si>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</si>
  <si>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</si>
  <si>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</si>
  <si>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</si>
  <si>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</si>
  <si>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</si>
  <si>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</si>
  <si>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</si>
  <si>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</si>
  <si>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</si>
  <si>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</si>
  <si>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</si>
  <si>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</si>
  <si>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</si>
  <si>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</si>
  <si>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</si>
  <si>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</si>
  <si>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</si>
  <si>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</si>
  <si>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</si>
  <si>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</si>
  <si>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</si>
  <si>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</si>
  <si>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</si>
  <si>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</si>
  <si>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</si>
  <si>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</si>
  <si>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</si>
  <si>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</si>
  <si>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</si>
  <si>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</si>
  <si>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</si>
  <si>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</si>
  <si>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</si>
  <si>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</si>
  <si>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</si>
  <si>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</si>
  <si>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</si>
  <si>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</si>
  <si>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</si>
  <si>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</si>
  <si>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</si>
  <si>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</si>
  <si>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</si>
  <si>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</si>
  <si>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</si>
  <si>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</si>
  <si>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</si>
  <si>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</si>
  <si>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</si>
  <si>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</si>
  <si>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</si>
  <si>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</si>
  <si>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</si>
  <si>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</si>
  <si>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</si>
  <si>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</si>
  <si>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</si>
  <si>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</si>
  <si>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</si>
  <si>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</si>
  <si>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</si>
  <si>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</si>
  <si>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</si>
  <si>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</si>
  <si>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</si>
  <si>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</si>
  <si>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</si>
  <si>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</si>
  <si>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</si>
  <si>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</si>
  <si>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</si>
  <si>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</si>
  <si>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</si>
  <si>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</si>
  <si>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</si>
  <si>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</si>
  <si>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</si>
  <si>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</si>
  <si>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</si>
  <si>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</si>
  <si>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</si>
  <si>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</si>
  <si>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</si>
  <si>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</si>
  <si>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</si>
  <si>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</si>
  <si>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</si>
  <si>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</si>
  <si>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</si>
  <si>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</si>
  <si>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</si>
  <si>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</si>
  <si>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</si>
  <si>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</si>
  <si>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</si>
  <si>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</si>
  <si>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</si>
  <si>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</si>
  <si>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</si>
  <si>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</si>
  <si>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</si>
  <si>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</si>
  <si>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</si>
  <si>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</si>
  <si>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</si>
  <si>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</si>
  <si>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</si>
  <si>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</si>
  <si>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</si>
  <si>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</si>
  <si>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</si>
  <si>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</si>
  <si>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</si>
  <si>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</si>
  <si>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</si>
  <si>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</si>
  <si>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</si>
  <si>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</si>
  <si>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</si>
  <si>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</si>
  <si>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</si>
  <si>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</si>
  <si>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</si>
  <si>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</si>
  <si>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</si>
  <si>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</si>
  <si>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</si>
  <si>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</si>
  <si>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</si>
  <si>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</si>
  <si>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</si>
  <si>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</si>
  <si>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</si>
  <si>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</si>
  <si>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</si>
  <si>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</si>
  <si>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</si>
  <si>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</si>
  <si>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</si>
  <si>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</si>
  <si>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</si>
  <si>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</si>
  <si>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</si>
  <si>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</si>
  <si>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</si>
  <si>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</si>
  <si>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</si>
  <si>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</si>
  <si>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</si>
  <si>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</si>
  <si>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</si>
  <si>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</si>
  <si>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</si>
  <si>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</si>
  <si>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</si>
  <si>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</si>
  <si>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</si>
  <si>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</si>
  <si>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</si>
  <si>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</si>
  <si>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</si>
  <si>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</si>
  <si>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</si>
  <si>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</si>
  <si>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</si>
  <si>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</si>
  <si>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</si>
  <si>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</si>
  <si>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</si>
  <si>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</si>
  <si>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</si>
  <si>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</si>
  <si>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</si>
  <si>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</si>
  <si>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</si>
  <si>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</si>
  <si>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</si>
  <si>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</si>
  <si>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</si>
  <si>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</si>
  <si>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</si>
  <si>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</si>
  <si>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</si>
  <si>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</si>
  <si>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</si>
  <si>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</si>
  <si>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</si>
  <si>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</si>
  <si>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</si>
  <si>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</si>
  <si>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</si>
  <si>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</si>
  <si>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</si>
  <si>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</si>
  <si>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</si>
  <si>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</si>
  <si>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</si>
  <si>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</si>
  <si>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</si>
  <si>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</si>
  <si>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</si>
  <si>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</si>
  <si>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</si>
  <si>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</si>
  <si>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</si>
  <si>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</si>
  <si>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</si>
  <si>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</si>
  <si>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</si>
  <si>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</si>
  <si>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</si>
  <si>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</si>
  <si>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</si>
  <si>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</si>
  <si>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</si>
  <si>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</si>
  <si>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</si>
  <si>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</si>
  <si>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</si>
  <si>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</si>
  <si>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</si>
  <si>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</si>
  <si>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</si>
  <si>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</si>
  <si>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</si>
  <si>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</si>
  <si>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</si>
  <si>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</si>
  <si>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</si>
  <si>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</si>
  <si>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</si>
  <si>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</si>
  <si>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</si>
  <si>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</si>
  <si>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</si>
  <si>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</si>
  <si>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</si>
  <si>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</si>
  <si>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</si>
  <si>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</si>
  <si>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</si>
  <si>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</si>
  <si>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</si>
  <si>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</si>
  <si>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</si>
  <si>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</si>
  <si>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</si>
  <si>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</si>
  <si>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</si>
  <si>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</si>
  <si>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</si>
  <si>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</si>
  <si>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</si>
  <si>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</si>
  <si>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</si>
  <si>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</si>
  <si>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</si>
  <si>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</si>
  <si>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</si>
  <si>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</si>
  <si>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</si>
  <si>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</si>
  <si>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</si>
  <si>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</si>
  <si>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</si>
  <si>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</si>
  <si>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</si>
  <si>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</si>
  <si>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</si>
  <si>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</si>
  <si>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</si>
  <si>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</si>
  <si>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</si>
  <si>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</si>
  <si>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</si>
  <si>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</si>
  <si>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</si>
  <si>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</si>
  <si>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</si>
  <si>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</si>
  <si>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</si>
  <si>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</si>
  <si>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</si>
  <si>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</si>
  <si>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</si>
  <si>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</si>
  <si>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</si>
  <si>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</si>
  <si>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</si>
  <si>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</si>
  <si>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</si>
  <si>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</si>
  <si>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</si>
  <si>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</si>
  <si>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</si>
  <si>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</si>
  <si>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</si>
  <si>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</si>
  <si>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</si>
  <si>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</si>
  <si>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</si>
  <si>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</si>
  <si>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</si>
  <si>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</si>
  <si>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</si>
  <si>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</si>
  <si>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</si>
  <si>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</si>
  <si>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</si>
  <si>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</si>
  <si>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</si>
  <si>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</si>
  <si>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</si>
  <si>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</si>
  <si>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</si>
  <si>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</si>
  <si>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</si>
  <si>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</si>
  <si>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</si>
  <si>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</si>
  <si>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</si>
  <si>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</si>
  <si>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</si>
  <si>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</si>
  <si>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</si>
  <si>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</si>
  <si>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</si>
  <si>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</si>
  <si>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</si>
  <si>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</si>
  <si>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</si>
  <si>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</si>
  <si>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</si>
  <si>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</si>
  <si>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</si>
  <si>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</si>
  <si>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</si>
  <si>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</si>
  <si>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</si>
  <si>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</si>
  <si>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</si>
  <si>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</si>
  <si>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</si>
  <si>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</si>
  <si>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</si>
  <si>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</si>
  <si>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</si>
  <si>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</si>
  <si>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</si>
  <si>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</si>
  <si>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</si>
  <si>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</si>
  <si>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</si>
  <si>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</si>
  <si>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</si>
  <si>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</si>
  <si>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</si>
  <si>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</si>
  <si>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</si>
  <si>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</si>
  <si>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</si>
  <si>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</si>
  <si>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</si>
  <si>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</si>
  <si>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</si>
  <si>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</si>
  <si>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</si>
  <si>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</si>
  <si>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</si>
  <si>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</si>
  <si>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</si>
  <si>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</si>
  <si>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</si>
  <si>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</si>
  <si>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</si>
  <si>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</si>
  <si>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</si>
  <si>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</si>
  <si>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</si>
  <si>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</si>
  <si>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</si>
  <si>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</si>
  <si>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</si>
  <si>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</si>
  <si>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</si>
  <si>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</si>
  <si>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</si>
  <si>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</si>
  <si>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</si>
  <si>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</si>
  <si>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</si>
  <si>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</si>
  <si>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</si>
  <si>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</si>
  <si>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</si>
  <si>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</si>
  <si>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</si>
  <si>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</si>
  <si>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</si>
  <si>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</si>
  <si>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</si>
  <si>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</si>
  <si>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</si>
  <si>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</si>
  <si>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</si>
  <si>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</si>
  <si>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</si>
  <si>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</si>
  <si>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</si>
  <si>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</si>
  <si>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</si>
  <si>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</si>
  <si>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</si>
  <si>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</si>
  <si>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</si>
  <si>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</si>
  <si>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</si>
  <si>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</si>
  <si>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</si>
  <si>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</si>
  <si>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</si>
  <si>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</si>
  <si>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</si>
  <si>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</si>
  <si>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</si>
  <si>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</si>
  <si>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</si>
  <si>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</si>
  <si>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</si>
  <si>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</si>
  <si>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</si>
  <si>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</si>
  <si>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</si>
  <si>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</si>
  <si>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</si>
  <si>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</si>
  <si>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</si>
  <si>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</si>
  <si>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</si>
  <si>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</si>
  <si>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</si>
  <si>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</si>
  <si>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</si>
  <si>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</si>
  <si>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</si>
  <si>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</si>
  <si>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</si>
  <si>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</si>
  <si>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</si>
  <si>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</si>
  <si>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</si>
  <si>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</si>
  <si>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</si>
  <si>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</si>
  <si>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</si>
  <si>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</si>
  <si>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</si>
  <si>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</si>
  <si>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</si>
  <si>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</si>
  <si>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</si>
  <si>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</si>
  <si>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</si>
  <si>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</si>
  <si>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</si>
  <si>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</si>
  <si>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</si>
  <si>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</si>
  <si>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</si>
  <si>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</si>
  <si>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</si>
  <si>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</si>
  <si>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</si>
  <si>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</si>
  <si>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</si>
  <si>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</si>
  <si>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</si>
  <si>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</si>
  <si>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</si>
  <si>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</si>
  <si>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</si>
  <si>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</si>
  <si>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</si>
  <si>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</si>
  <si>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</si>
  <si>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</si>
  <si>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</si>
  <si>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</si>
  <si>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</si>
  <si>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</si>
  <si>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</si>
  <si>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</si>
  <si>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</si>
  <si>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</si>
  <si>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</si>
  <si>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</si>
  <si>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</si>
  <si>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</si>
  <si>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</si>
  <si>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</si>
  <si>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</si>
  <si>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</si>
  <si>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</si>
  <si>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</si>
  <si>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</si>
  <si>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</si>
  <si>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</si>
  <si>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</si>
  <si>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</si>
  <si>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</si>
  <si>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</si>
  <si>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</si>
  <si>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</si>
  <si>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</si>
  <si>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</si>
  <si>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</si>
  <si>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</si>
  <si>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</si>
  <si>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</si>
  <si>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</si>
  <si>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</si>
  <si>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</si>
  <si>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</si>
  <si>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</si>
  <si>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</si>
  <si>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</si>
  <si>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</si>
  <si>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</si>
  <si>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</si>
  <si>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</si>
  <si>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</si>
  <si>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</si>
  <si>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</si>
  <si>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</si>
  <si>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</si>
  <si>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</si>
  <si>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</si>
  <si>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</si>
  <si>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</si>
  <si>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</si>
  <si>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</si>
  <si>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</si>
  <si>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</si>
  <si>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</si>
  <si>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</si>
  <si>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</si>
  <si>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</si>
  <si>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</si>
  <si>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</si>
  <si>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</si>
  <si>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</si>
  <si>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</si>
  <si>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</si>
  <si>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</si>
  <si>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</si>
  <si>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</si>
  <si>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</si>
  <si>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</si>
  <si>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</si>
  <si>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</si>
  <si>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</si>
  <si>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</si>
  <si>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</si>
  <si>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</si>
  <si>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</si>
  <si>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</si>
  <si>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</si>
  <si>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</si>
  <si>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</si>
  <si>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</si>
  <si>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</si>
  <si>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</si>
  <si>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</si>
  <si>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</si>
  <si>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</si>
  <si>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</si>
  <si>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</si>
  <si>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</si>
  <si>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</si>
  <si>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</si>
  <si>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</si>
  <si>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</si>
  <si>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</si>
  <si>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</si>
  <si>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</si>
  <si>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</si>
  <si>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</si>
  <si>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</si>
  <si>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</si>
  <si>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</si>
  <si>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</si>
  <si>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</si>
  <si>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</si>
  <si>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</si>
  <si>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</si>
  <si>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</si>
  <si>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</si>
  <si>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</si>
  <si>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</si>
  <si>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</si>
  <si>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</si>
  <si>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</si>
  <si>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</si>
  <si>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</si>
  <si>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</si>
  <si>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</si>
  <si>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</si>
  <si>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</si>
  <si>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</si>
  <si>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</si>
  <si>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</si>
  <si>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</si>
  <si>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</si>
  <si>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</si>
  <si>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</si>
  <si>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</si>
  <si>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</si>
  <si>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</si>
  <si>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</si>
  <si>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</si>
  <si>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</si>
  <si>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</si>
  <si>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</si>
  <si>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</si>
  <si>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</si>
  <si>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</si>
  <si>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</si>
  <si>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</si>
  <si>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</si>
  <si>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</si>
  <si>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</si>
  <si>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</si>
  <si>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</si>
  <si>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</si>
  <si>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</si>
  <si>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</si>
  <si>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</si>
  <si>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</si>
  <si>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</si>
  <si>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</si>
  <si>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</si>
  <si>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</si>
  <si>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</si>
  <si>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</si>
  <si>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</si>
  <si>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</si>
  <si>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</si>
  <si>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</si>
  <si>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</si>
  <si>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</si>
  <si>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</si>
  <si>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</si>
  <si>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</si>
  <si>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</si>
  <si>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</si>
  <si>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</si>
  <si>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</si>
  <si>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</si>
  <si>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</si>
  <si>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</si>
  <si>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</si>
  <si>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</si>
  <si>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</si>
  <si>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</si>
  <si>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</si>
  <si>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</si>
  <si>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</si>
  <si>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</si>
  <si>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</si>
  <si>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</si>
  <si>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</si>
  <si>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</si>
  <si>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</si>
  <si>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</si>
  <si>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</si>
  <si>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</si>
  <si>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</si>
  <si>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</si>
  <si>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</si>
  <si>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</si>
  <si>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</si>
  <si>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</si>
  <si>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</si>
  <si>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</si>
  <si>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</si>
  <si>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</si>
  <si>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</si>
  <si>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</si>
  <si>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</si>
  <si>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</si>
  <si>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</si>
  <si>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</si>
  <si>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</si>
  <si>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</si>
  <si>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</si>
  <si>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</si>
  <si>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</si>
  <si>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</si>
  <si>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</si>
  <si>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</si>
  <si>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</si>
  <si>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</si>
  <si>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</si>
  <si>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</si>
  <si>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</si>
  <si>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</si>
  <si>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</si>
  <si>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</si>
  <si>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</si>
  <si>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</si>
  <si>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</si>
  <si>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</si>
  <si>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</si>
  <si>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</si>
  <si>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</si>
  <si>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</si>
  <si>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</si>
  <si>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</si>
  <si>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</si>
  <si>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</si>
  <si>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</si>
  <si>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</si>
  <si>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</si>
  <si>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</si>
  <si>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</si>
  <si>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</si>
  <si>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</si>
  <si>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</si>
  <si>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</si>
  <si>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</si>
  <si>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</si>
  <si>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</si>
  <si>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</si>
  <si>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</si>
  <si>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</si>
  <si>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</si>
  <si>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</si>
  <si>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</si>
  <si>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</si>
  <si>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</si>
  <si>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</si>
  <si>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</si>
  <si>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</si>
  <si>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</si>
  <si>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</si>
  <si>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</si>
  <si>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</si>
  <si>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</si>
  <si>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</si>
  <si>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</si>
  <si>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</si>
  <si>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</si>
  <si>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</si>
  <si>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</si>
  <si>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</si>
  <si>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</si>
  <si>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</si>
  <si>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</si>
  <si>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</si>
  <si>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</si>
  <si>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</si>
  <si>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</si>
  <si>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</si>
  <si>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</si>
  <si>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</si>
  <si>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</si>
  <si>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</si>
  <si>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</si>
  <si>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</si>
  <si>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</si>
  <si>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</si>
  <si>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</si>
  <si>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</si>
  <si>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</si>
  <si>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</si>
  <si>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</si>
  <si>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</si>
  <si>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</si>
  <si>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</si>
  <si>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</si>
  <si>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</si>
  <si>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</si>
  <si>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</si>
  <si>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</si>
  <si>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</si>
  <si>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</si>
  <si>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</si>
  <si>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</si>
  <si>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</si>
  <si>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</si>
  <si>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</si>
  <si>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</si>
  <si>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</si>
  <si>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</si>
  <si>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</si>
  <si>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</si>
  <si>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</si>
  <si>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</si>
  <si>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</si>
  <si>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</si>
  <si>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</si>
  <si>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</si>
  <si>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</si>
  <si>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</si>
  <si>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</si>
  <si>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</si>
  <si>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</si>
  <si>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</si>
  <si>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</si>
  <si>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</si>
  <si>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</si>
  <si>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</si>
  <si>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</si>
  <si>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</si>
  <si>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</si>
  <si>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</si>
  <si>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</si>
  <si>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</si>
  <si>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</si>
  <si>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</si>
  <si>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</si>
  <si>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</si>
  <si>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</si>
  <si>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</si>
  <si>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</si>
  <si>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</si>
  <si>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</si>
  <si>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</si>
  <si>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</si>
  <si>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</si>
  <si>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</si>
  <si>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</si>
  <si>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</si>
  <si>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</si>
  <si>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</si>
  <si>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</si>
  <si>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</si>
  <si>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</si>
  <si>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</si>
  <si>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</si>
  <si>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</si>
  <si>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</si>
  <si>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</si>
  <si>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</si>
  <si>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</si>
  <si>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</si>
  <si>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</si>
  <si>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</si>
  <si>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</si>
  <si>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</si>
  <si>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</si>
  <si>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</si>
  <si>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</si>
  <si>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</si>
  <si>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</si>
  <si>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</si>
  <si>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</si>
  <si>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</si>
  <si>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</si>
  <si>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</si>
  <si>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</si>
  <si>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</si>
  <si>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</si>
  <si>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</si>
  <si>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</si>
  <si>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</si>
  <si>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</si>
  <si>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</si>
  <si>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</si>
  <si>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</si>
  <si>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</si>
  <si>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</si>
  <si>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</si>
  <si>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</si>
  <si>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</si>
  <si>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</si>
  <si>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</si>
  <si>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</si>
  <si>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</si>
  <si>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</si>
  <si>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</si>
  <si>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</si>
  <si>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</si>
  <si>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</si>
  <si>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</si>
  <si>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</si>
  <si>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</si>
  <si>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</si>
  <si>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</si>
  <si>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</si>
  <si>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</si>
  <si>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</si>
  <si>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</si>
  <si>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</si>
  <si>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</si>
  <si>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</si>
  <si>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</si>
  <si>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</si>
  <si>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</si>
  <si>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</si>
  <si>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</si>
  <si>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</si>
  <si>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</si>
  <si>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</si>
  <si>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</si>
  <si>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</si>
  <si>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</si>
  <si>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</si>
  <si>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</si>
  <si>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</si>
  <si>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</si>
  <si>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</si>
  <si>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</si>
  <si>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</si>
  <si>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</si>
  <si>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</si>
  <si>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</si>
  <si>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</si>
  <si>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</si>
  <si>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</si>
  <si>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</si>
  <si>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</si>
  <si>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</si>
  <si>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</si>
  <si>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</si>
  <si>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</si>
  <si>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</si>
  <si>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</si>
  <si>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</si>
  <si>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</si>
  <si>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</si>
  <si>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</si>
  <si>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</si>
  <si>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</si>
  <si>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</si>
  <si>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</si>
  <si>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</si>
  <si>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</si>
  <si>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</si>
  <si>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</si>
  <si>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</si>
  <si>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</si>
  <si>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</si>
  <si>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</si>
  <si>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</si>
  <si>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</si>
  <si>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</si>
  <si>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</si>
  <si>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</si>
  <si>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</si>
  <si>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</si>
  <si>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</si>
  <si>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</si>
  <si>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</si>
  <si>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</si>
  <si>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</si>
  <si>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</si>
  <si>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</si>
  <si>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</si>
  <si>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</si>
  <si>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</si>
  <si>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</si>
  <si>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</si>
  <si>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</si>
  <si>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</si>
  <si>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</si>
  <si>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</si>
  <si>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</si>
  <si>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</si>
  <si>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</si>
  <si>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</si>
  <si>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</si>
  <si>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</si>
  <si>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</si>
  <si>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</si>
  <si>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</si>
  <si>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</si>
  <si>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</si>
  <si>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</si>
  <si>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</si>
  <si>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</si>
  <si>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</si>
  <si>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</si>
  <si>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</si>
  <si>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</si>
  <si>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</si>
  <si>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</si>
  <si>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</si>
  <si>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</si>
  <si>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</si>
  <si>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</si>
  <si>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</si>
  <si>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</si>
  <si>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</si>
  <si>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</si>
  <si>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</si>
  <si>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</si>
  <si>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</si>
  <si>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</si>
  <si>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</si>
  <si>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</si>
  <si>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</si>
  <si>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</si>
  <si>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</si>
  <si>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</si>
  <si>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</si>
  <si>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</si>
  <si>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</si>
  <si>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</si>
  <si>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</si>
  <si>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</si>
  <si>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</si>
  <si>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</si>
  <si>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</si>
  <si>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</si>
  <si>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</si>
  <si>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</si>
  <si>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</si>
  <si>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</si>
  <si>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</si>
  <si>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</si>
  <si>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</si>
  <si>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</si>
  <si>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</si>
  <si>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</si>
  <si>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</si>
  <si>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</si>
  <si>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</si>
  <si>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</si>
  <si>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</si>
  <si>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</si>
  <si>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</si>
  <si>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</si>
  <si>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</si>
  <si>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</si>
  <si>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</si>
  <si>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</si>
  <si>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</si>
  <si>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</si>
  <si>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</si>
  <si>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</si>
  <si>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</si>
  <si>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</si>
  <si>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</si>
  <si>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</si>
  <si>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</si>
  <si>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</si>
  <si>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</si>
  <si>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</si>
  <si>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</si>
  <si>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</si>
  <si>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</si>
  <si>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</si>
  <si>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</si>
  <si>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</si>
  <si>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</si>
  <si>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</si>
  <si>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</si>
  <si>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</si>
  <si>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</si>
  <si>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</si>
  <si>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</si>
  <si>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</si>
  <si>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</si>
  <si>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</si>
  <si>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</si>
  <si>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</si>
  <si>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</si>
  <si>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</si>
  <si>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</si>
  <si>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</si>
  <si>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</si>
  <si>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</si>
  <si>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</si>
  <si>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</si>
  <si>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</si>
  <si>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</si>
  <si>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</si>
  <si>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</si>
  <si>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</si>
  <si>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</si>
  <si>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</si>
  <si>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</si>
  <si>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</si>
  <si>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</si>
  <si>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</si>
  <si>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</si>
  <si>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</si>
  <si>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</si>
  <si>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</si>
  <si>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</si>
  <si>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</si>
  <si>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</si>
  <si>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</si>
  <si>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</si>
  <si>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</si>
  <si>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</si>
  <si>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</si>
  <si>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</si>
  <si>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</si>
  <si>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</si>
  <si>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</si>
  <si>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</si>
  <si>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</si>
  <si>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</si>
  <si>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</si>
  <si>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</si>
  <si>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</si>
  <si>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</si>
  <si>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</si>
  <si>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</si>
  <si>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</si>
  <si>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</si>
  <si>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</si>
  <si>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</si>
  <si>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</si>
  <si>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</si>
  <si>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</si>
  <si>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</si>
  <si>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</si>
  <si>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</si>
  <si>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</si>
  <si>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</si>
  <si>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</si>
  <si>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</si>
  <si>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</si>
  <si>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</si>
  <si>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</si>
  <si>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</si>
  <si>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</si>
  <si>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</si>
  <si>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</si>
  <si>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</si>
  <si>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</si>
  <si>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</si>
  <si>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</si>
  <si>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</si>
  <si>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</si>
  <si>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</si>
  <si>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</si>
  <si>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</si>
  <si>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</si>
  <si>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</si>
  <si>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</si>
  <si>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</si>
  <si>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</si>
  <si>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</si>
  <si>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</si>
  <si>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</si>
  <si>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</si>
  <si>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</si>
  <si>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</si>
  <si>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</si>
  <si>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</si>
  <si>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</si>
  <si>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</si>
  <si>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</si>
  <si>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</si>
  <si>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</si>
  <si>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</si>
  <si>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</si>
  <si>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</si>
  <si>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</si>
  <si>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</si>
  <si>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</si>
  <si>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</si>
  <si>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</si>
  <si>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</si>
  <si>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</si>
  <si>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</si>
  <si>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</si>
  <si>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</si>
  <si>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</si>
  <si>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</si>
  <si>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</si>
  <si>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</si>
  <si>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</si>
  <si>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</si>
  <si>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</si>
  <si>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</si>
  <si>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</si>
  <si>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</si>
  <si>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</si>
  <si>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</si>
  <si>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</si>
  <si>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</si>
  <si>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</si>
  <si>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</si>
  <si>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</si>
  <si>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</si>
  <si>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</si>
  <si>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</si>
  <si>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</si>
  <si>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</si>
  <si>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</si>
  <si>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</si>
  <si>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</si>
  <si>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</si>
  <si>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</si>
  <si>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</si>
  <si>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</si>
  <si>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</si>
  <si>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</si>
  <si>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</si>
  <si>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</si>
  <si>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</si>
  <si>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</si>
  <si>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</si>
  <si>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</si>
  <si>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</si>
  <si>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</si>
  <si>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</si>
  <si>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</si>
  <si>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</si>
  <si>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</si>
  <si>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</si>
  <si>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</si>
  <si>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</si>
  <si>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</si>
  <si>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</si>
  <si>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</si>
  <si>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</si>
  <si>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</si>
  <si>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</si>
  <si>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</si>
  <si>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</si>
  <si>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</si>
  <si>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</si>
  <si>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</si>
  <si>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</si>
  <si>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</si>
  <si>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</si>
  <si>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</si>
  <si>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</si>
  <si>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</si>
  <si>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</si>
  <si>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</si>
  <si>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</si>
  <si>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</si>
  <si>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</si>
  <si>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</si>
  <si>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</si>
  <si>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</si>
  <si>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</si>
  <si>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</si>
  <si>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</si>
  <si>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</si>
  <si>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</si>
  <si>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</si>
  <si>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</si>
  <si>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</si>
  <si>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</si>
  <si>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</si>
  <si>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</si>
  <si>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</si>
  <si>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</si>
  <si>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</si>
  <si>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</si>
  <si>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</si>
  <si>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</si>
  <si>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</si>
  <si>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</si>
  <si>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</si>
  <si>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</si>
  <si>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</si>
  <si>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</si>
  <si>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</si>
  <si>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</si>
  <si>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</si>
  <si>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</si>
  <si>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</si>
  <si>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</si>
  <si>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</si>
  <si>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</si>
  <si>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</si>
  <si>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</si>
  <si>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</si>
  <si>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</si>
  <si>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</si>
  <si>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</si>
  <si>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</si>
  <si>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</si>
  <si>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</si>
  <si>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</si>
  <si>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</si>
  <si>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</si>
  <si>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</si>
  <si>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</si>
  <si>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</si>
  <si>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</si>
  <si>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</si>
  <si>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</si>
  <si>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</si>
  <si>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</si>
  <si>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</si>
  <si>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</si>
  <si>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</si>
  <si>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</si>
  <si>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</si>
  <si>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</si>
  <si>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</si>
  <si>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</si>
  <si>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</si>
  <si>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</si>
  <si>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</si>
  <si>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</si>
  <si>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</si>
  <si>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</si>
  <si>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</si>
  <si>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</si>
  <si>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</si>
  <si>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</si>
  <si>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</si>
  <si>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</si>
  <si>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</si>
  <si>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</si>
  <si>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</si>
  <si>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</si>
  <si>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</si>
  <si>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</si>
  <si>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</si>
  <si>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</si>
  <si>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</si>
  <si>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</si>
  <si>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</si>
  <si>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</si>
  <si>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</si>
  <si>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</si>
  <si>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</si>
  <si>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</si>
  <si>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</si>
  <si>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</si>
  <si>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</si>
  <si>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</si>
  <si>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</si>
  <si>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</si>
  <si>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</si>
  <si>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</si>
  <si>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</si>
  <si>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</si>
  <si>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</si>
  <si>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</si>
  <si>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</si>
  <si>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</si>
  <si>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</si>
  <si>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</si>
  <si>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</si>
  <si>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</si>
  <si>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</si>
  <si>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</si>
  <si>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</si>
  <si>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</si>
  <si>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</si>
  <si>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</si>
  <si>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</si>
  <si>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</si>
  <si>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</si>
  <si>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</si>
  <si>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</si>
  <si>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</si>
  <si>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</si>
  <si>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</si>
  <si>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</si>
  <si>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</si>
  <si>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</si>
  <si>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</si>
  <si>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</si>
  <si>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</si>
  <si>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</si>
  <si>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</si>
  <si>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</si>
  <si>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</si>
  <si>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</si>
  <si>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</si>
  <si>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</si>
  <si>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</si>
  <si>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</si>
  <si>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</si>
  <si>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</si>
  <si>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</si>
  <si>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</si>
  <si>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</si>
  <si>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</si>
  <si>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</si>
  <si>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</si>
  <si>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</si>
  <si>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</si>
  <si>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</si>
  <si>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</si>
  <si>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</si>
  <si>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</si>
  <si>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</si>
  <si>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</si>
  <si>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</si>
  <si>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</si>
  <si>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</si>
  <si>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</si>
  <si>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</si>
  <si>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</si>
  <si>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</si>
  <si>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</si>
  <si>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</si>
  <si>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</si>
  <si>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</si>
  <si>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</si>
  <si>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</si>
  <si>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</si>
  <si>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</si>
  <si>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</si>
  <si>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</si>
  <si>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</si>
  <si>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</si>
  <si>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</si>
  <si>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</si>
  <si>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</si>
  <si>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</si>
  <si>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</si>
  <si>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</si>
  <si>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</si>
  <si>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</si>
  <si>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</si>
  <si>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</si>
  <si>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</si>
  <si>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</si>
  <si>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</si>
  <si>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</si>
  <si>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</si>
  <si>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</si>
  <si>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</si>
  <si>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</si>
  <si>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</si>
  <si>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</si>
  <si>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</si>
  <si>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</si>
  <si>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</si>
  <si>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</si>
  <si>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</si>
  <si>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</si>
  <si>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</si>
  <si>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</si>
  <si>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</si>
  <si>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</si>
  <si>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</si>
  <si>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</si>
  <si>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</si>
  <si>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</si>
  <si>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</si>
  <si>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</si>
  <si>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</si>
  <si>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</si>
  <si>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</si>
  <si>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</si>
  <si>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</si>
  <si>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</si>
  <si>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</si>
  <si>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</si>
  <si>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</si>
  <si>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</si>
  <si>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</si>
  <si>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</si>
  <si>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</si>
  <si>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</si>
  <si>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</si>
  <si>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</si>
  <si>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</si>
  <si>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</si>
  <si>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</si>
  <si>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</si>
  <si>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</si>
  <si>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</si>
  <si>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</si>
  <si>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</si>
  <si>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</si>
  <si>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</si>
  <si>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</si>
  <si>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</si>
  <si>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</si>
  <si>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</si>
  <si>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</si>
  <si>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</si>
  <si>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</si>
  <si>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</si>
  <si>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</si>
  <si>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</si>
  <si>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</si>
  <si>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</si>
  <si>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</si>
  <si>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</si>
  <si>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</si>
  <si>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</si>
  <si>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</si>
  <si>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</si>
  <si>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</si>
  <si>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</si>
  <si>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</si>
  <si>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</si>
  <si>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</si>
  <si>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</si>
  <si>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</si>
  <si>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</si>
  <si>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</si>
  <si>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</si>
  <si>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</si>
  <si>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</si>
  <si>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</si>
  <si>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</si>
  <si>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</si>
  <si>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</si>
  <si>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</si>
  <si>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</si>
  <si>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</si>
  <si>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</si>
  <si>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</si>
  <si>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</si>
  <si>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</si>
  <si>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</si>
  <si>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</si>
  <si>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</si>
  <si>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</si>
  <si>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</si>
  <si>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</si>
  <si>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</si>
  <si>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</si>
  <si>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</si>
  <si>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</si>
  <si>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</si>
  <si>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</si>
  <si>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</si>
  <si>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</si>
  <si>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</si>
  <si>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</si>
  <si>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</si>
  <si>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</si>
  <si>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</si>
  <si>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</si>
  <si>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</si>
  <si>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</si>
  <si>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</si>
  <si>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</si>
  <si>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</si>
  <si>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</si>
  <si>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</si>
  <si>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</si>
  <si>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</si>
  <si>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</si>
  <si>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</si>
  <si>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</si>
  <si>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</si>
  <si>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</si>
  <si>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</si>
  <si>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</si>
  <si>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</si>
  <si>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</si>
  <si>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</si>
  <si>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</si>
  <si>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</si>
  <si>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</si>
  <si>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</si>
  <si>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</si>
  <si>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</si>
  <si>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</si>
  <si>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</si>
  <si>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</si>
  <si>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</si>
  <si>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</si>
  <si>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</si>
  <si>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</si>
  <si>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</si>
  <si>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</si>
  <si>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</si>
  <si>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</si>
  <si>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</si>
  <si>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</si>
  <si>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</si>
  <si>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</si>
  <si>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</si>
  <si>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</si>
  <si>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</si>
  <si>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</si>
  <si>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</si>
  <si>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</si>
  <si>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</si>
  <si>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</si>
  <si>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</si>
  <si>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</si>
  <si>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</si>
  <si>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</si>
  <si>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</si>
  <si>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</si>
  <si>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</si>
  <si>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</si>
  <si>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</si>
  <si>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</si>
  <si>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</si>
  <si>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</si>
  <si>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</si>
  <si>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</si>
  <si>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</si>
  <si>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</si>
  <si>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</si>
  <si>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</si>
  <si>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</si>
  <si>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</si>
  <si>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</si>
  <si>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</si>
  <si>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</si>
  <si>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</si>
  <si>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</si>
  <si>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</si>
  <si>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</si>
  <si>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</si>
  <si>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</si>
  <si>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</si>
  <si>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</si>
  <si>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</si>
  <si>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</si>
  <si>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</si>
  <si>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</si>
  <si>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</si>
  <si>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</si>
  <si>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</si>
  <si>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</si>
  <si>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</si>
  <si>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</si>
  <si>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</si>
  <si>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</si>
  <si>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</si>
  <si>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</si>
  <si>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</si>
  <si>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</si>
  <si>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</si>
  <si>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</si>
  <si>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</si>
  <si>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</si>
  <si>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</si>
  <si>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</si>
  <si>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</si>
  <si>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</si>
  <si>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</si>
  <si>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</si>
  <si>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</si>
  <si>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</si>
  <si>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</si>
  <si>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</si>
  <si>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</si>
  <si>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</si>
  <si>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</si>
  <si>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</si>
  <si>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</si>
  <si>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</si>
  <si>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</si>
  <si>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</si>
  <si>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</si>
  <si>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</si>
  <si>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</si>
  <si>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</si>
  <si>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</si>
  <si>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</si>
  <si>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</si>
  <si>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</si>
  <si>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</si>
  <si>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</si>
  <si>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</si>
  <si>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</si>
  <si>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</si>
  <si>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</si>
  <si>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</si>
  <si>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</si>
  <si>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</si>
  <si>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</si>
  <si>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</si>
  <si>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</si>
  <si>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</si>
  <si>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</si>
  <si>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</si>
  <si>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</si>
  <si>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</si>
  <si>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</si>
  <si>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</si>
  <si>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</si>
  <si>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</si>
  <si>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</si>
  <si>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</si>
  <si>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</si>
  <si>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</si>
  <si>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</si>
  <si>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</si>
  <si>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</si>
  <si>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</si>
  <si>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</si>
  <si>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</si>
  <si>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</si>
  <si>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</si>
  <si>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</si>
  <si>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</si>
  <si>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</si>
  <si>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</si>
  <si>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</si>
  <si>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</si>
  <si>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</si>
  <si>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</si>
  <si>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</si>
  <si>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</si>
  <si>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</si>
  <si>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</si>
  <si>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</si>
  <si>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</si>
  <si>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</si>
  <si>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</si>
  <si>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</si>
  <si>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</si>
  <si>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</si>
  <si>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</si>
  <si>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</si>
  <si>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</si>
  <si>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</si>
  <si>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</si>
  <si>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</si>
  <si>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</si>
  <si>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</si>
  <si>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</si>
  <si>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</si>
  <si>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</si>
  <si>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</si>
  <si>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</si>
  <si>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</si>
  <si>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</si>
  <si>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</si>
  <si>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</si>
  <si>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</si>
  <si>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</si>
  <si>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</si>
  <si>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</si>
  <si>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</si>
  <si>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</si>
  <si>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</si>
  <si>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</si>
  <si>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</si>
  <si>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</si>
  <si>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</si>
  <si>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</si>
  <si>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</si>
  <si>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</si>
  <si>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</si>
  <si>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</si>
  <si>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</si>
  <si>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</si>
  <si>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</si>
  <si>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</si>
  <si>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</si>
  <si>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</si>
  <si>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</si>
  <si>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</si>
  <si>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</si>
  <si>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</si>
  <si>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</si>
  <si>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</si>
  <si>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</si>
  <si>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</si>
  <si>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</si>
  <si>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</si>
  <si>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</si>
  <si>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</si>
  <si>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</si>
  <si>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</si>
  <si>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</si>
  <si>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</si>
  <si>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</si>
  <si>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</si>
  <si>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</si>
  <si>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</si>
  <si>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</si>
  <si>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</si>
  <si>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</si>
  <si>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</si>
  <si>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</si>
  <si>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</si>
  <si>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</si>
  <si>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</si>
  <si>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</si>
  <si>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</si>
  <si>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</si>
  <si>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</si>
  <si>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</si>
  <si>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</si>
  <si>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</si>
  <si>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</si>
  <si>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</si>
  <si>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</si>
  <si>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</si>
  <si>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</si>
  <si>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</si>
  <si>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</si>
  <si>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</si>
  <si>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</si>
  <si>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</si>
  <si>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</si>
  <si>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</si>
  <si>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</si>
  <si>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</si>
  <si>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</si>
  <si>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</si>
  <si>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</si>
  <si>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</si>
  <si>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</si>
  <si>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</si>
  <si>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</si>
  <si>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</si>
  <si>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</si>
  <si>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</si>
  <si>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</si>
  <si>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</si>
  <si>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</si>
  <si>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</si>
  <si>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</si>
  <si>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</si>
  <si>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</si>
  <si>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</si>
  <si>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</si>
  <si>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</si>
  <si>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</si>
  <si>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</si>
  <si>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</si>
  <si>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</si>
  <si>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</si>
  <si>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</si>
  <si>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</si>
  <si>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</si>
  <si>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</si>
  <si>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</si>
  <si>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</si>
  <si>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</si>
  <si>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</si>
  <si>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</si>
  <si>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</si>
  <si>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</si>
  <si>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</si>
  <si>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</si>
  <si>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</si>
  <si>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</si>
  <si>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</si>
  <si>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</si>
  <si>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</si>
  <si>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</si>
  <si>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</si>
  <si>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</si>
  <si>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</si>
  <si>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</si>
  <si>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</si>
  <si>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</si>
  <si>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</si>
  <si>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</si>
  <si>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</si>
  <si>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</si>
  <si>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</si>
  <si>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</si>
  <si>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</si>
  <si>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</si>
  <si>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</si>
  <si>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</si>
  <si>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</si>
  <si>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</si>
  <si>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</si>
  <si>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</si>
  <si>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</si>
  <si>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</si>
  <si>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</si>
  <si>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</si>
  <si>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</si>
  <si>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</si>
  <si>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</si>
  <si>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</si>
  <si>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</si>
  <si>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</si>
  <si>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</si>
  <si>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</si>
  <si>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</si>
  <si>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</si>
  <si>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</si>
  <si>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</si>
  <si>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</si>
  <si>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</si>
  <si>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</si>
  <si>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</si>
  <si>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</si>
  <si>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</si>
  <si>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</si>
  <si>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</si>
  <si>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</si>
  <si>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</si>
  <si>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</si>
  <si>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</si>
  <si>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</si>
  <si>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</si>
  <si>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</si>
  <si>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</si>
  <si>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</si>
  <si>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</si>
  <si>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</si>
  <si>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</si>
  <si>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</si>
  <si>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</si>
  <si>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</si>
  <si>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</si>
  <si>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</si>
  <si>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</si>
  <si>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</si>
  <si>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</si>
  <si>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</si>
  <si>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</si>
  <si>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</si>
  <si>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</si>
  <si>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</si>
  <si>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</si>
  <si>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</si>
  <si>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</si>
  <si>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</si>
  <si>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</si>
  <si>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</si>
  <si>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</si>
  <si>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</si>
  <si>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</si>
  <si>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</si>
  <si>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</si>
  <si>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</si>
  <si>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</si>
  <si>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</si>
  <si>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</si>
  <si>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</si>
  <si>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</si>
  <si>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</si>
  <si>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</si>
  <si>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</si>
  <si>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</si>
  <si>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</si>
  <si>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</si>
  <si>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</si>
  <si>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</si>
  <si>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</si>
  <si>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</si>
  <si>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</si>
  <si>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</si>
  <si>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</si>
  <si>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</si>
  <si>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</si>
  <si>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</si>
  <si>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</si>
  <si>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</si>
  <si>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</si>
  <si>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</si>
  <si>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</si>
  <si>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</si>
  <si>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</si>
  <si>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</si>
  <si>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</si>
  <si>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</si>
  <si>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</si>
  <si>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</si>
  <si>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</si>
  <si>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</si>
  <si>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</si>
  <si>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</si>
  <si>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</si>
  <si>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</si>
  <si>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</si>
  <si>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</si>
  <si>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</si>
  <si>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</si>
  <si>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</si>
  <si>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</si>
  <si>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</si>
  <si>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</si>
  <si>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</si>
  <si>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</si>
  <si>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</si>
  <si>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</si>
  <si>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</si>
  <si>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</si>
  <si>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</si>
  <si>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</si>
  <si>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</si>
  <si>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</si>
  <si>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</si>
  <si>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</si>
  <si>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</si>
  <si>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</si>
  <si>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</si>
  <si>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</si>
  <si>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</si>
  <si>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</si>
  <si>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</si>
  <si>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</si>
  <si>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</si>
  <si>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</si>
  <si>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</si>
  <si>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</si>
  <si>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</si>
  <si>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</si>
  <si>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</si>
  <si>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</si>
  <si>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</si>
  <si>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</si>
  <si>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</si>
  <si>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</si>
  <si>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</si>
  <si>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</si>
  <si>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</si>
  <si>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</si>
  <si>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</si>
  <si>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</si>
  <si>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</si>
  <si>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</si>
  <si>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</si>
  <si>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</si>
  <si>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</si>
  <si>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</si>
  <si>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</si>
  <si>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</si>
  <si>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</si>
  <si>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</si>
  <si>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</si>
  <si>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</si>
  <si>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</si>
  <si>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</si>
  <si>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</si>
  <si>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</si>
  <si>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</si>
  <si>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</si>
  <si>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</si>
  <si>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</si>
  <si>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</si>
  <si>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</si>
  <si>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</si>
  <si>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</si>
  <si>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</si>
  <si>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</si>
  <si>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</si>
  <si>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</si>
  <si>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</si>
  <si>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</si>
  <si>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</si>
  <si>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</si>
  <si>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</si>
  <si>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</si>
  <si>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</si>
  <si>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</si>
  <si>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</si>
  <si>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</si>
  <si>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</si>
  <si>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</si>
  <si>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</si>
  <si>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</si>
  <si>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</si>
  <si>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</si>
  <si>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</si>
  <si>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</si>
  <si>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</si>
  <si>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</si>
  <si>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</si>
  <si>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</si>
  <si>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</si>
  <si>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</si>
  <si>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</si>
  <si>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</si>
  <si>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</si>
  <si>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</si>
  <si>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</si>
  <si>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</si>
  <si>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</si>
  <si>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</si>
  <si>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</si>
  <si>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</si>
  <si>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</si>
  <si>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</si>
  <si>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</si>
  <si>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</si>
  <si>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</si>
  <si>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</si>
  <si>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</si>
  <si>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</si>
  <si>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</si>
  <si>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</si>
  <si>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</si>
  <si>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</si>
  <si>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</si>
  <si>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</si>
  <si>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</si>
  <si>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</si>
  <si>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</si>
  <si>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</si>
  <si>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</si>
  <si>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</si>
  <si>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</si>
  <si>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</si>
  <si>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</si>
  <si>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</si>
  <si>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</si>
  <si>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</si>
  <si>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</si>
  <si>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</si>
  <si>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</si>
  <si>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</si>
  <si>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</si>
  <si>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</si>
  <si>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</si>
  <si>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</si>
  <si>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</si>
  <si>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</si>
  <si>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</si>
  <si>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</si>
  <si>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</si>
  <si>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</si>
  <si>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</si>
  <si>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</si>
  <si>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</si>
  <si>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</si>
  <si>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</si>
  <si>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</si>
  <si>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</si>
  <si>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</si>
  <si>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</si>
  <si>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</si>
  <si>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</si>
  <si>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</si>
  <si>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</si>
  <si>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</si>
  <si>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</si>
  <si>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</si>
  <si>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</si>
  <si>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</si>
  <si>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</si>
  <si>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</si>
  <si>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</si>
  <si>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</si>
  <si>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</si>
  <si>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</si>
  <si>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</si>
  <si>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</si>
  <si>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</si>
  <si>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</si>
  <si>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</si>
  <si>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</si>
  <si>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</si>
  <si>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</si>
  <si>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</si>
  <si>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</si>
  <si>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</si>
  <si>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</si>
  <si>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</si>
  <si>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</si>
  <si>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</si>
  <si>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</si>
  <si>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</si>
  <si>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</si>
  <si>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</si>
  <si>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</si>
  <si>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</si>
  <si>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</si>
  <si>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</si>
  <si>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</si>
  <si>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</si>
  <si>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</si>
  <si>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</si>
  <si>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</si>
  <si>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</si>
  <si>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</si>
  <si>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</si>
  <si>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</si>
  <si>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</si>
  <si>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</si>
  <si>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</si>
  <si>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</si>
  <si>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</si>
  <si>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</si>
  <si>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</si>
  <si>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</si>
  <si>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</si>
  <si>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</si>
  <si>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</si>
  <si>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</si>
  <si>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</si>
  <si>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</si>
  <si>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</si>
  <si>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</si>
  <si>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</si>
  <si>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</si>
  <si>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</si>
  <si>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</si>
  <si>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</si>
  <si>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</si>
  <si>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</si>
  <si>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</si>
  <si>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</si>
  <si>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</si>
  <si>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</si>
  <si>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</si>
  <si>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</si>
  <si>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</si>
  <si>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</si>
  <si>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</si>
  <si>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</si>
  <si>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</si>
  <si>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</si>
  <si>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</si>
  <si>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</si>
  <si>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</si>
  <si>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</si>
  <si>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</si>
  <si>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</si>
  <si>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</si>
  <si>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</si>
  <si>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</si>
  <si>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</si>
  <si>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</si>
  <si>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</si>
  <si>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</si>
  <si>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</si>
  <si>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</si>
  <si>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</si>
  <si>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</si>
  <si>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</si>
  <si>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</si>
  <si>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</si>
  <si>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</si>
  <si>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</si>
  <si>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</si>
  <si>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</si>
  <si>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</si>
  <si>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</si>
  <si>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</si>
  <si>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</si>
  <si>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</si>
  <si>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</si>
  <si>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</si>
  <si>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</si>
  <si>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</si>
  <si>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</si>
  <si>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</si>
  <si>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</si>
  <si>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</si>
  <si>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</si>
  <si>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</si>
  <si>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</si>
  <si>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</si>
  <si>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</si>
  <si>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</si>
  <si>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</si>
  <si>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</si>
  <si>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</si>
  <si>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</si>
  <si>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</si>
  <si>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</si>
  <si>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</si>
  <si>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</si>
  <si>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</si>
  <si>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</si>
  <si>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</si>
  <si>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</si>
  <si>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</si>
  <si>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</si>
  <si>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</si>
  <si>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</si>
  <si>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</si>
  <si>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</si>
  <si>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</si>
  <si>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</si>
  <si>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</si>
  <si>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</si>
  <si>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</si>
  <si>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</si>
  <si>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</si>
  <si>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</si>
  <si>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</si>
  <si>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</si>
  <si>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</si>
  <si>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</si>
  <si>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</si>
  <si>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</si>
  <si>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</si>
  <si>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</si>
  <si>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</si>
  <si>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</si>
  <si>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</si>
  <si>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</si>
  <si>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</si>
  <si>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</si>
  <si>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</si>
  <si>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</si>
  <si>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</si>
  <si>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</si>
  <si>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</si>
  <si>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</si>
  <si>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</si>
  <si>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</si>
  <si>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</si>
  <si>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</si>
  <si>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</si>
  <si>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</si>
  <si>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</si>
  <si>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</si>
  <si>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</si>
  <si>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</si>
  <si>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</si>
  <si>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</si>
  <si>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</si>
  <si>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</si>
  <si>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</si>
  <si>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</si>
  <si>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</si>
  <si>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</si>
  <si>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</si>
  <si>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</si>
  <si>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</si>
  <si>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</si>
  <si>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</si>
  <si>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</si>
  <si>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</si>
  <si>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</si>
  <si>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</si>
  <si>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</si>
  <si>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</si>
  <si>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</si>
  <si>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</si>
  <si>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</si>
  <si>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</si>
  <si>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</si>
  <si>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</si>
  <si>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</si>
  <si>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</si>
  <si>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</si>
  <si>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</si>
  <si>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</si>
  <si>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</si>
  <si>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</si>
  <si>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</si>
  <si>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</si>
  <si>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</si>
  <si>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</si>
  <si>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</si>
  <si>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</si>
  <si>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</si>
  <si>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</si>
  <si>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</si>
  <si>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</si>
  <si>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</si>
  <si>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</si>
  <si>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</si>
  <si>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</si>
  <si>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</si>
  <si>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</si>
  <si>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</si>
  <si>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</si>
  <si>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</si>
  <si>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</si>
  <si>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</si>
  <si>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</si>
  <si>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</si>
  <si>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</si>
  <si>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</si>
  <si>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</si>
  <si>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</si>
  <si>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</si>
  <si>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</si>
  <si>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</si>
  <si>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</si>
  <si>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</si>
  <si>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</si>
  <si>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</si>
  <si>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</si>
  <si>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</si>
  <si>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</si>
  <si>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</si>
  <si>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</si>
  <si>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</si>
  <si>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</si>
  <si>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</si>
  <si>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</si>
  <si>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</si>
  <si>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</si>
  <si>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</si>
  <si>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</si>
  <si>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</si>
  <si>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</si>
  <si>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</si>
  <si>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</si>
  <si>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</si>
  <si>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</si>
  <si>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</si>
  <si>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</si>
  <si>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</si>
  <si>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</si>
  <si>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</si>
  <si>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</si>
  <si>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</si>
  <si>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</si>
  <si>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</si>
  <si>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</si>
  <si>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</si>
  <si>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</si>
  <si>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</si>
  <si>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</si>
  <si>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</si>
  <si>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</si>
  <si>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</si>
  <si>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</si>
  <si>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</si>
  <si>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</si>
  <si>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</si>
  <si>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</si>
  <si>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</si>
  <si>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</si>
  <si>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</si>
  <si>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</si>
  <si>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</si>
  <si>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</si>
  <si>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</si>
  <si>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</si>
  <si>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</si>
  <si>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</si>
  <si>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</si>
  <si>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</si>
  <si>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</si>
  <si>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</si>
  <si>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</si>
  <si>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</si>
  <si>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</si>
  <si>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</si>
  <si>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</si>
  <si>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</si>
  <si>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</si>
  <si>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</si>
  <si>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</si>
  <si>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</si>
  <si>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</si>
  <si>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</si>
  <si>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</si>
  <si>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</si>
  <si>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</si>
  <si>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</si>
  <si>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</si>
  <si>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</si>
  <si>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</si>
  <si>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</si>
  <si>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</si>
  <si>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</si>
  <si>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</si>
  <si>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</si>
  <si>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</si>
  <si>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</si>
  <si>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</si>
  <si>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</si>
  <si>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</si>
  <si>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</si>
  <si>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</si>
  <si>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</si>
  <si>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</si>
  <si>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</si>
  <si>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</si>
  <si>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</si>
  <si>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</si>
  <si>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</si>
  <si>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</si>
  <si>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</si>
  <si>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</si>
  <si>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</si>
  <si>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</si>
  <si>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</si>
  <si>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</si>
  <si>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</si>
  <si>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</si>
  <si>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</si>
  <si>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</si>
  <si>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</si>
  <si>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</si>
  <si>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</si>
  <si>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</si>
  <si>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</si>
  <si>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</si>
  <si>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</si>
  <si>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</si>
  <si>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</si>
  <si>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</si>
  <si>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</si>
  <si>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</si>
  <si>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</si>
  <si>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</si>
  <si>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</si>
  <si>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</si>
  <si>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</si>
  <si>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</si>
  <si>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</si>
  <si>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</si>
  <si>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</si>
  <si>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</si>
  <si>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</si>
  <si>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</si>
  <si>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</si>
  <si>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</si>
  <si>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</si>
  <si>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</si>
  <si>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</si>
  <si>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</si>
  <si>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</si>
  <si>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</si>
  <si>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</si>
  <si>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</si>
  <si>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</si>
  <si>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</si>
  <si>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</si>
  <si>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</si>
  <si>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</si>
  <si>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</si>
  <si>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</si>
  <si>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</si>
  <si>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</si>
  <si>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</si>
  <si>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</si>
  <si>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</si>
  <si>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</si>
  <si>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</si>
  <si>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</si>
  <si>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</si>
  <si>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</si>
  <si>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</si>
  <si>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</si>
  <si>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</si>
  <si>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</si>
  <si>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</si>
  <si>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</si>
  <si>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</si>
  <si>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</si>
  <si>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</si>
  <si>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</si>
  <si>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</si>
  <si>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</si>
  <si>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</si>
  <si>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</si>
  <si>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</si>
  <si>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</si>
  <si>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</si>
  <si>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</si>
  <si>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</si>
  <si>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</si>
  <si>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</si>
  <si>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</si>
  <si>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</si>
  <si>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</si>
  <si>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</si>
  <si>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</si>
  <si>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</si>
  <si>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</si>
  <si>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</si>
  <si>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</si>
  <si>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</si>
  <si>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</si>
  <si>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</si>
  <si>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</si>
  <si>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</si>
  <si>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</si>
  <si>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</si>
  <si>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</si>
  <si>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</si>
  <si>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</si>
  <si>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</si>
  <si>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</si>
  <si>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</si>
  <si>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</si>
  <si>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</si>
  <si>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</si>
  <si>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</si>
  <si>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</si>
  <si>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</si>
  <si>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</si>
  <si>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</si>
  <si>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</si>
  <si>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</si>
  <si>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</si>
  <si>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</si>
  <si>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</si>
  <si>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</si>
  <si>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</si>
  <si>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</si>
  <si>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</si>
  <si>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</si>
  <si>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</si>
  <si>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</si>
  <si>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</si>
  <si>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</si>
  <si>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</si>
  <si>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</si>
  <si>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</si>
  <si>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</si>
  <si>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</si>
  <si>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</si>
  <si>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</si>
  <si>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</si>
  <si>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</si>
  <si>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</si>
  <si>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</si>
  <si>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</si>
  <si>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</si>
  <si>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</si>
  <si>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</si>
  <si>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</si>
  <si>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</si>
  <si>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</si>
  <si>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</si>
  <si>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</si>
  <si>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</si>
  <si>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</si>
  <si>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</si>
  <si>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</si>
  <si>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</si>
  <si>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</si>
  <si>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</si>
  <si>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</si>
  <si>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</si>
  <si>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</si>
  <si>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</si>
  <si>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</si>
  <si>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</si>
  <si>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</si>
  <si>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</si>
  <si>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</si>
  <si>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</si>
  <si>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</si>
  <si>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</si>
  <si>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</si>
  <si>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</si>
  <si>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</si>
  <si>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</si>
  <si>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</si>
  <si>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</si>
  <si>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</si>
  <si>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</si>
  <si>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</si>
  <si>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</si>
  <si>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</si>
  <si>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</si>
  <si>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</si>
  <si>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</si>
  <si>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</si>
  <si>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</si>
  <si>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</si>
  <si>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</si>
  <si>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</si>
  <si>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</si>
  <si>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</si>
  <si>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</si>
  <si>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</si>
  <si>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</si>
  <si>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</si>
  <si>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</si>
  <si>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</si>
  <si>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</si>
  <si>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</si>
  <si>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</si>
  <si>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</si>
  <si>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</si>
  <si>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</si>
  <si>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</si>
  <si>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</si>
  <si>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</si>
  <si>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</si>
  <si>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</si>
  <si>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</si>
  <si>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</si>
  <si>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</si>
  <si>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</si>
  <si>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</si>
  <si>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</si>
  <si>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</si>
  <si>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</si>
  <si>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</si>
  <si>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</si>
  <si>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</si>
  <si>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</si>
  <si>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</si>
  <si>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</si>
  <si>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</si>
  <si>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</si>
  <si>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</si>
  <si>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</si>
  <si>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</si>
  <si>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</si>
  <si>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</si>
  <si>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</si>
  <si>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</si>
  <si>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</si>
  <si>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</si>
  <si>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</si>
  <si>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</si>
  <si>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</si>
  <si>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</si>
  <si>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</si>
  <si>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</si>
  <si>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</si>
  <si>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</si>
  <si>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</si>
  <si>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</si>
  <si>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</si>
  <si>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</si>
  <si>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</si>
  <si>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</si>
  <si>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</si>
  <si>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</si>
  <si>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</si>
  <si>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</si>
  <si>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</si>
  <si>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</si>
  <si>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</si>
  <si>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</si>
  <si>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</si>
  <si>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</si>
  <si>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</si>
  <si>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</si>
  <si>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</si>
  <si>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</si>
  <si>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</si>
  <si>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</si>
  <si>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</si>
  <si>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</si>
  <si>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</si>
  <si>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</si>
  <si>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</si>
  <si>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</si>
  <si>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</si>
  <si>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</si>
  <si>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</si>
  <si>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</si>
  <si>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</si>
  <si>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</si>
  <si>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</si>
  <si>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</si>
  <si>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</si>
  <si>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</si>
  <si>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</si>
  <si>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</si>
  <si>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</si>
  <si>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</si>
  <si>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</si>
  <si>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</si>
  <si>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</si>
  <si>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</si>
  <si>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</si>
  <si>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</si>
  <si>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</si>
  <si>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</si>
  <si>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</si>
  <si>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</si>
  <si>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</si>
  <si>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</si>
  <si>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</si>
  <si>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</si>
  <si>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</si>
  <si>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</si>
  <si>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</si>
  <si>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</si>
  <si>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</si>
  <si>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</si>
  <si>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</si>
  <si>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</si>
  <si>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</si>
  <si>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</si>
  <si>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</si>
  <si>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</si>
  <si>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</si>
  <si>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</si>
  <si>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</si>
  <si>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</si>
  <si>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</si>
  <si>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</si>
  <si>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</si>
  <si>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</si>
  <si>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</si>
  <si>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</si>
  <si>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</si>
  <si>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</si>
  <si>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</si>
  <si>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</si>
  <si>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</si>
  <si>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</si>
  <si>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</si>
  <si>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</si>
  <si>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</si>
  <si>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</si>
  <si>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</si>
  <si>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</si>
  <si>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</si>
  <si>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</si>
  <si>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</si>
  <si>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</si>
  <si>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</si>
  <si>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</si>
  <si>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</si>
  <si>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</si>
  <si>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</si>
  <si>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</si>
  <si>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</si>
  <si>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</si>
  <si>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</si>
  <si>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</si>
  <si>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</si>
  <si>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</si>
  <si>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</si>
  <si>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</si>
  <si>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</si>
  <si>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</si>
  <si>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</si>
  <si>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</si>
  <si>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</si>
  <si>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</si>
  <si>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</si>
  <si>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</si>
  <si>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</si>
  <si>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</si>
  <si>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</si>
  <si>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</si>
  <si>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</si>
  <si>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</si>
  <si>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</si>
  <si>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</si>
  <si>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</si>
  <si>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</si>
  <si>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</si>
  <si>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</si>
  <si>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</si>
  <si>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</si>
  <si>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</si>
  <si>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</si>
  <si>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</si>
  <si>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</si>
  <si>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</si>
  <si>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</si>
  <si>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</si>
  <si>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</si>
  <si>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</si>
  <si>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</si>
  <si>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</si>
  <si>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</si>
  <si>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</si>
  <si>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</si>
  <si>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</si>
  <si>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</si>
  <si>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</si>
  <si>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</si>
  <si>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</si>
  <si>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</si>
  <si>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</si>
  <si>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</si>
  <si>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</si>
  <si>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</si>
  <si>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</si>
  <si>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</si>
  <si>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</si>
  <si>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</si>
  <si>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</si>
  <si>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</si>
  <si>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</si>
  <si>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</si>
  <si>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</si>
  <si>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</si>
  <si>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</si>
  <si>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</si>
  <si>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</si>
  <si>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</si>
  <si>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</si>
  <si>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</si>
  <si>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</si>
  <si>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</si>
  <si>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</si>
  <si>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</si>
  <si>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</si>
  <si>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</si>
  <si>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</si>
  <si>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</si>
  <si>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</si>
  <si>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</si>
  <si>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</si>
  <si>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</si>
  <si>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</si>
  <si>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</si>
  <si>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</si>
  <si>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</si>
  <si>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</si>
  <si>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</si>
  <si>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</si>
  <si>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</si>
  <si>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</si>
  <si>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</si>
  <si>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</si>
  <si>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</si>
  <si>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</si>
  <si>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</si>
  <si>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</si>
  <si>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</si>
  <si>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</si>
  <si>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</si>
  <si>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</si>
  <si>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</si>
  <si>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</si>
  <si>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</si>
  <si>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</si>
  <si>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</si>
  <si>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</si>
  <si>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</si>
  <si>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</si>
  <si>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</si>
  <si>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</si>
  <si>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</si>
  <si>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</si>
  <si>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</si>
  <si>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</si>
  <si>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</si>
  <si>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</si>
  <si>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</si>
  <si>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</si>
  <si>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</si>
  <si>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</si>
  <si>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</si>
  <si>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</si>
  <si>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</si>
  <si>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</si>
  <si>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</si>
  <si>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</si>
  <si>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</si>
  <si>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</si>
  <si>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</si>
  <si>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</si>
  <si>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</si>
  <si>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</si>
  <si>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</si>
  <si>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</si>
  <si>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</si>
  <si>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</si>
  <si>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</si>
  <si>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</si>
  <si>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</si>
  <si>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</si>
  <si>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</si>
  <si>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</si>
  <si>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</si>
  <si>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</si>
  <si>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</si>
  <si>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</si>
  <si>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</si>
  <si>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</si>
  <si>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</si>
  <si>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</si>
  <si>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</si>
  <si>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</si>
  <si>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</si>
  <si>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</si>
  <si>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</si>
  <si>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</si>
  <si>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</si>
  <si>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</si>
  <si>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</si>
  <si>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</si>
  <si>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</si>
  <si>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</si>
  <si>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</si>
  <si>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</si>
  <si>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</si>
  <si>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</si>
  <si>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</si>
  <si>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</si>
  <si>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</si>
  <si>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</si>
  <si>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</si>
  <si>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</si>
  <si>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</si>
  <si>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</si>
  <si>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</si>
  <si>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</si>
  <si>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</si>
  <si>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</si>
  <si>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</si>
  <si>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</si>
  <si>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</si>
  <si>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</si>
  <si>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</si>
  <si>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</si>
  <si>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</si>
  <si>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</si>
  <si>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</si>
  <si>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</si>
  <si>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</si>
  <si>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</si>
  <si>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</si>
  <si>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</si>
  <si>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</si>
  <si>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</si>
  <si>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</si>
  <si>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</si>
  <si>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</si>
  <si>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</si>
  <si>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</si>
  <si>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</si>
  <si>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</si>
  <si>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</si>
  <si>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</si>
  <si>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</si>
  <si>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</si>
  <si>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</si>
  <si>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</si>
  <si>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</si>
  <si>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</si>
  <si>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</si>
  <si>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</si>
  <si>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</si>
  <si>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</si>
  <si>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</si>
  <si>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</si>
  <si>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</si>
  <si>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</si>
  <si>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</si>
  <si>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</si>
  <si>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</si>
  <si>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</si>
  <si>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</si>
  <si>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</si>
  <si>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</si>
  <si>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</si>
  <si>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</si>
  <si>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</si>
  <si>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</si>
  <si>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</si>
  <si>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</si>
  <si>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</si>
  <si>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</si>
  <si>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</si>
  <si>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</si>
  <si>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</si>
  <si>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</si>
  <si>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</si>
  <si>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</si>
  <si>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</si>
  <si>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</si>
  <si>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</si>
  <si>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</si>
  <si>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</si>
  <si>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</si>
  <si>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</si>
  <si>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</si>
  <si>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</si>
  <si>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</si>
  <si>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</si>
  <si>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</si>
  <si>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</si>
  <si>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</si>
  <si>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</si>
  <si>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</si>
  <si>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</si>
  <si>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</si>
  <si>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</si>
  <si>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</si>
  <si>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</si>
  <si>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</si>
  <si>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</si>
  <si>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</si>
  <si>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</si>
  <si>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</si>
  <si>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</si>
  <si>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</si>
  <si>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</si>
  <si>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</si>
  <si>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</si>
  <si>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</si>
  <si>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</si>
  <si>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</si>
  <si>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</si>
  <si>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</si>
  <si>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</si>
  <si>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</si>
  <si>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</si>
  <si>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</si>
  <si>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</si>
  <si>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</si>
  <si>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</si>
  <si>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</si>
  <si>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</si>
  <si>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</si>
  <si>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</si>
  <si>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</si>
  <si>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</si>
  <si>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</si>
  <si>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</si>
  <si>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</si>
  <si>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</si>
  <si>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</si>
  <si>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</si>
  <si>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</si>
  <si>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</si>
  <si>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</si>
  <si>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</si>
  <si>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</si>
  <si>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</si>
  <si>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</si>
  <si>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</si>
  <si>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</si>
  <si>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</si>
  <si>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</si>
  <si>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</si>
  <si>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</si>
  <si>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</si>
  <si>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</si>
  <si>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</si>
  <si>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</si>
  <si>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</si>
  <si>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</si>
  <si>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</si>
  <si>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</si>
  <si>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</si>
  <si>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</si>
  <si>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</si>
  <si>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</si>
  <si>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</si>
  <si>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</si>
  <si>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</si>
  <si>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</si>
  <si>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</si>
  <si>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</si>
  <si>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</si>
  <si>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</si>
  <si>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</si>
  <si>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</si>
  <si>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</si>
  <si>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</si>
  <si>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</si>
  <si>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</si>
  <si>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</si>
  <si>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</si>
  <si>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</si>
  <si>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</si>
  <si>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</si>
  <si>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</si>
  <si>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</si>
  <si>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</si>
  <si>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</si>
  <si>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</si>
  <si>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</si>
  <si>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</si>
  <si>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</si>
  <si>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</si>
  <si>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</si>
  <si>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</si>
  <si>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</si>
  <si>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</si>
  <si>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</si>
  <si>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</si>
  <si>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</si>
  <si>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</si>
  <si>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</si>
  <si>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</si>
  <si>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</si>
  <si>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</si>
  <si>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</si>
  <si>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</si>
  <si>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</si>
  <si>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</si>
  <si>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</si>
  <si>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</si>
  <si>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</si>
  <si>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</si>
  <si>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</si>
  <si>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</si>
  <si>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</si>
  <si>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</si>
  <si>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</si>
  <si>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</si>
  <si>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</si>
  <si>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</si>
  <si>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</si>
  <si>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</si>
  <si>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</si>
  <si>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</si>
  <si>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</si>
  <si>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</si>
  <si>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</si>
  <si>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</si>
  <si>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</si>
  <si>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</si>
  <si>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</si>
  <si>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</si>
  <si>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</si>
  <si>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</si>
  <si>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</si>
  <si>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</si>
  <si>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</si>
  <si>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</si>
  <si>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</si>
  <si>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</si>
  <si>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</si>
  <si>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</si>
  <si>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</si>
  <si>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</si>
  <si>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</si>
  <si>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</si>
  <si>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</si>
  <si>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</si>
  <si>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</si>
  <si>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</si>
  <si>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</si>
  <si>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</si>
  <si>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</si>
  <si>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</si>
  <si>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</si>
  <si>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</si>
  <si>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</si>
  <si>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</si>
  <si>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</si>
  <si>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</si>
  <si>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</si>
  <si>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</si>
  <si>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</si>
  <si>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</si>
  <si>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</si>
  <si>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</si>
  <si>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</si>
  <si>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</si>
  <si>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</si>
  <si>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</si>
  <si>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</si>
  <si>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</si>
  <si>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</si>
  <si>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</si>
  <si>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</si>
  <si>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</si>
  <si>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</si>
  <si>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</si>
  <si>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</si>
  <si>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</si>
  <si>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</si>
  <si>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</si>
  <si>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</si>
  <si>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</si>
  <si>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</si>
  <si>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</si>
  <si>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</si>
  <si>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</si>
  <si>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</si>
  <si>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</si>
  <si>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</si>
  <si>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</si>
  <si>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</si>
  <si>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</si>
  <si>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</si>
  <si>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</si>
  <si>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</si>
  <si>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</si>
  <si>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</si>
  <si>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</si>
  <si>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</si>
  <si>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</si>
  <si>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</si>
  <si>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</si>
  <si>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</si>
  <si>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</si>
  <si>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</si>
  <si>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</si>
  <si>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</si>
  <si>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</si>
  <si>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</si>
  <si>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</si>
  <si>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</si>
  <si>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</si>
  <si>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</si>
  <si>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</si>
  <si>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</si>
  <si>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</si>
  <si>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</si>
  <si>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</si>
  <si>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</si>
  <si>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</si>
  <si>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</si>
  <si>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</si>
  <si>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</si>
  <si>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</si>
  <si>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</si>
  <si>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</si>
  <si>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</si>
  <si>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</si>
  <si>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</si>
  <si>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</si>
  <si>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</si>
  <si>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</si>
  <si>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</si>
  <si>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</si>
  <si>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</si>
  <si>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</si>
  <si>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</si>
  <si>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</si>
  <si>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</si>
  <si>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</si>
  <si>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</si>
  <si>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</si>
  <si>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</si>
  <si>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</si>
  <si>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</si>
  <si>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</si>
  <si>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</si>
  <si>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</si>
  <si>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</si>
  <si>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</si>
  <si>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</si>
  <si>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</si>
  <si>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</si>
  <si>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</si>
  <si>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</si>
  <si>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</si>
  <si>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</si>
  <si>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</si>
  <si>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</si>
  <si>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</si>
  <si>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</si>
  <si>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</si>
  <si>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</si>
  <si>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</si>
  <si>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</si>
  <si>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</si>
  <si>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</si>
  <si>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</si>
  <si>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</si>
  <si>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</si>
  <si>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</si>
  <si>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</si>
  <si>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</si>
  <si>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</si>
  <si>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</si>
  <si>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</si>
  <si>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</si>
  <si>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</si>
  <si>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</si>
  <si>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</si>
  <si>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</si>
  <si>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</si>
  <si>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</si>
  <si>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</si>
  <si>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</si>
  <si>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</si>
  <si>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</si>
  <si>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</si>
  <si>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</si>
  <si>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</si>
  <si>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</si>
  <si>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</si>
  <si>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</si>
  <si>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</si>
  <si>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</si>
  <si>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</si>
  <si>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</si>
  <si>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</si>
  <si>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</si>
  <si>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</si>
  <si>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</si>
  <si>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</si>
  <si>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</si>
  <si>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</si>
  <si>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</si>
  <si>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</si>
  <si>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</si>
  <si>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</si>
  <si>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</si>
  <si>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</si>
  <si>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</si>
  <si>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</si>
  <si>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</si>
  <si>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</si>
  <si>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</si>
  <si>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</si>
  <si>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</si>
  <si>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</si>
  <si>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</si>
  <si>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</si>
  <si>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</si>
  <si>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</si>
  <si>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</si>
  <si>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</si>
  <si>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</si>
  <si>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</si>
  <si>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</si>
  <si>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</si>
  <si>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</si>
  <si>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</si>
  <si>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</si>
  <si>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</si>
  <si>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</si>
  <si>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</si>
  <si>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</si>
  <si>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</si>
  <si>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</si>
  <si>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</si>
  <si>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</si>
  <si>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</si>
  <si>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</si>
  <si>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</si>
  <si>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</si>
  <si>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</si>
  <si>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</si>
  <si>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</si>
  <si>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</si>
  <si>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</si>
  <si>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</si>
  <si>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</si>
  <si>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</si>
  <si>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</si>
  <si>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</si>
  <si>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</si>
  <si>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</si>
  <si>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</si>
  <si>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</si>
  <si>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</si>
  <si>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</si>
  <si>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</si>
  <si>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</si>
  <si>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</si>
  <si>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</si>
  <si>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</si>
  <si>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</si>
  <si>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</si>
  <si>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</si>
  <si>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</si>
  <si>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</si>
  <si>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</si>
  <si>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</si>
  <si>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</si>
  <si>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</si>
  <si>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</si>
  <si>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</si>
  <si>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</si>
  <si>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</si>
  <si>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</si>
  <si>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</si>
  <si>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</si>
  <si>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</si>
  <si>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</si>
  <si>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</si>
  <si>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</si>
  <si>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</si>
  <si>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</si>
  <si>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</si>
  <si>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</si>
  <si>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</si>
  <si>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</si>
  <si>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</si>
  <si>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</si>
  <si>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</si>
  <si>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</si>
  <si>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</si>
  <si>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</si>
  <si>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</si>
  <si>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</si>
  <si>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</si>
  <si>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</si>
  <si>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</si>
  <si>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</si>
  <si>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</si>
  <si>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</si>
  <si>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</si>
  <si>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</si>
  <si>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</si>
  <si>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</si>
  <si>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</si>
  <si>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</si>
  <si>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</si>
  <si>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</si>
  <si>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</si>
  <si>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</si>
  <si>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</si>
  <si>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</si>
  <si>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</si>
  <si>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</si>
  <si>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</si>
  <si>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</si>
  <si>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</si>
  <si>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</si>
  <si>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</si>
  <si>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</si>
  <si>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</si>
  <si>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</si>
  <si>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</si>
  <si>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</si>
  <si>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</si>
  <si>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</si>
  <si>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</si>
  <si>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</si>
  <si>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</si>
  <si>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</si>
  <si>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</si>
  <si>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</si>
  <si>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</si>
  <si>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</si>
  <si>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</si>
  <si>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</si>
  <si>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</si>
  <si>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</si>
  <si>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</si>
  <si>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</si>
  <si>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</si>
  <si>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</si>
  <si>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</si>
  <si>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</si>
  <si>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</si>
  <si>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</si>
  <si>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</si>
  <si>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</si>
  <si>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</si>
  <si>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</si>
  <si>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</si>
  <si>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</si>
  <si>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</si>
  <si>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</si>
  <si>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</si>
  <si>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</si>
  <si>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</si>
  <si>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</si>
  <si>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</si>
  <si>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</si>
  <si>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</si>
  <si>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</si>
  <si>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</si>
  <si>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</si>
  <si>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</si>
  <si>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</si>
  <si>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</si>
  <si>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</si>
  <si>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</si>
  <si>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</si>
  <si>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</si>
  <si>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</si>
  <si>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</si>
  <si>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</si>
  <si>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</si>
  <si>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</si>
  <si>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</si>
  <si>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</si>
  <si>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</si>
  <si>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</si>
  <si>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</si>
  <si>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</si>
  <si>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</si>
  <si>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</si>
  <si>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</si>
  <si>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</si>
  <si>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</si>
  <si>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</si>
  <si>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</si>
  <si>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</si>
  <si>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</si>
  <si>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</si>
  <si>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</si>
  <si>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</si>
  <si>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</si>
  <si>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</si>
  <si>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</si>
  <si>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</si>
  <si>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</si>
  <si>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</si>
  <si>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</si>
  <si>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</si>
  <si>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</si>
  <si>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</si>
  <si>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</si>
  <si>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</si>
  <si>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</si>
  <si>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</si>
  <si>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</si>
  <si>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</si>
  <si>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</si>
  <si>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</si>
  <si>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</si>
  <si>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</si>
  <si>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</si>
  <si>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</si>
  <si>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</si>
  <si>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</si>
  <si>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</si>
  <si>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</si>
  <si>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</si>
  <si>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</si>
  <si>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</si>
  <si>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</si>
  <si>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</si>
  <si>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</si>
  <si>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</si>
  <si>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</si>
  <si>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</si>
  <si>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</si>
  <si>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</si>
  <si>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</si>
  <si>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</si>
  <si>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</si>
  <si>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</si>
  <si>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</si>
  <si>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</si>
  <si>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</si>
  <si>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</si>
  <si>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</si>
  <si>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</si>
  <si>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</si>
  <si>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</si>
  <si>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</si>
  <si>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</si>
  <si>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</si>
  <si>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</si>
  <si>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</si>
  <si>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</si>
  <si>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</si>
  <si>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</si>
  <si>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</si>
  <si>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</si>
  <si>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</si>
  <si>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</si>
  <si>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</si>
  <si>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</si>
  <si>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</si>
  <si>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</si>
  <si>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</si>
  <si>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</si>
  <si>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</si>
  <si>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</si>
  <si>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</si>
  <si>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</si>
  <si>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</si>
  <si>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</si>
  <si>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</si>
  <si>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</si>
  <si>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</si>
  <si>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</si>
  <si>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</si>
  <si>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</si>
  <si>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</si>
  <si>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</si>
  <si>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</si>
  <si>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</si>
  <si>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</si>
  <si>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</si>
  <si>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</si>
  <si>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</si>
  <si>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</si>
  <si>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</si>
  <si>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</si>
  <si>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</si>
  <si>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</si>
  <si>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</si>
  <si>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</si>
  <si>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</si>
  <si>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</si>
  <si>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</si>
  <si>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</si>
  <si>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</si>
  <si>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</si>
  <si>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</si>
  <si>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</si>
  <si>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</si>
  <si>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</si>
  <si>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</si>
  <si>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</si>
  <si>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</si>
  <si>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</si>
  <si>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</si>
  <si>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</si>
  <si>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</si>
  <si>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</si>
  <si>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</si>
  <si>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</si>
  <si>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</si>
  <si>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</si>
  <si>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</si>
  <si>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</si>
  <si>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</si>
  <si>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</si>
  <si>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</si>
  <si>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</si>
  <si>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</si>
  <si>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</si>
  <si>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</si>
  <si>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</si>
  <si>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</si>
  <si>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</si>
  <si>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</si>
  <si>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</si>
  <si>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</si>
  <si>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</si>
  <si>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</si>
  <si>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</si>
  <si>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</si>
  <si>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</si>
  <si>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</si>
  <si>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</si>
  <si>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</si>
  <si>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</si>
  <si>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</si>
  <si>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</si>
  <si>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</si>
  <si>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</si>
  <si>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</si>
  <si>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</si>
  <si>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</si>
  <si>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</si>
  <si>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</si>
  <si>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</si>
  <si>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</si>
  <si>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</si>
  <si>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</si>
  <si>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</si>
  <si>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</si>
  <si>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</si>
  <si>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</si>
  <si>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</si>
  <si>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</si>
  <si>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</si>
  <si>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</si>
  <si>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</si>
  <si>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</si>
  <si>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</si>
  <si>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</si>
  <si>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</si>
  <si>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</si>
  <si>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</si>
  <si>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</si>
  <si>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</si>
  <si>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</si>
  <si>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</si>
  <si>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</si>
  <si>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</si>
  <si>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</si>
  <si>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</si>
  <si>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</si>
  <si>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</si>
  <si>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</si>
  <si>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</si>
  <si>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</si>
  <si>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</si>
  <si>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</si>
  <si>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</si>
  <si>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</si>
  <si>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</si>
  <si>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</si>
  <si>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</si>
  <si>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</si>
  <si>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</si>
  <si>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</si>
  <si>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</si>
  <si>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</si>
  <si>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</si>
  <si>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</si>
  <si>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</si>
  <si>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</si>
  <si>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</si>
  <si>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</si>
  <si>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</si>
  <si>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</si>
  <si>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</si>
  <si>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</si>
  <si>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</si>
  <si>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</si>
  <si>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</si>
  <si>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</si>
  <si>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</si>
  <si>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</si>
  <si>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</si>
  <si>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</si>
  <si>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</si>
  <si>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</si>
  <si>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</si>
  <si>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</si>
  <si>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</si>
  <si>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</si>
  <si>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</si>
  <si>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</si>
  <si>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</si>
  <si>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</si>
  <si>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</si>
  <si>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</si>
  <si>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</si>
  <si>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</si>
  <si>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</si>
  <si>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</si>
  <si>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</si>
  <si>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</si>
  <si>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</si>
  <si>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</si>
  <si>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</si>
  <si>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</si>
  <si>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</si>
  <si>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</si>
  <si>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</si>
  <si>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</si>
  <si>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</si>
  <si>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</si>
  <si>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</si>
  <si>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</si>
  <si>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</si>
  <si>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</si>
  <si>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</si>
  <si>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</si>
  <si>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</si>
  <si>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</si>
  <si>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</si>
  <si>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</si>
  <si>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</si>
  <si>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</si>
  <si>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</si>
  <si>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</si>
  <si>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</si>
  <si>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</si>
  <si>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</si>
  <si>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</si>
  <si>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</si>
  <si>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</si>
  <si>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</si>
  <si>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</si>
  <si>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</si>
  <si>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</si>
  <si>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</si>
  <si>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</si>
  <si>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</si>
  <si>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</si>
  <si>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</si>
  <si>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</si>
  <si>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</si>
  <si>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</si>
  <si>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</si>
  <si>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</si>
  <si>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</si>
  <si>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</si>
  <si>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</si>
  <si>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</si>
  <si>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</si>
  <si>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</si>
  <si>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</si>
  <si>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</si>
  <si>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</si>
  <si>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</si>
  <si>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</si>
  <si>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</si>
  <si>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</si>
  <si>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</si>
  <si>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</si>
  <si>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</si>
  <si>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</si>
  <si>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</si>
  <si>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</si>
  <si>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</si>
  <si>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</si>
  <si>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</si>
  <si>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</si>
  <si>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</si>
  <si>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</si>
  <si>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</si>
  <si>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</si>
  <si>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</si>
  <si>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</si>
  <si>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</si>
  <si>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</si>
  <si>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</si>
  <si>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</si>
  <si>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</si>
  <si>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</si>
  <si>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</si>
  <si>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</si>
  <si>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</si>
  <si>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</si>
  <si>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</si>
  <si>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</si>
  <si>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</si>
  <si>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</si>
  <si>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</si>
  <si>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</si>
  <si>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</si>
  <si>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</si>
  <si>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</si>
  <si>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</si>
  <si>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</si>
  <si>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</si>
  <si>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</si>
  <si>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</si>
  <si>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</si>
  <si>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</si>
  <si>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</si>
  <si>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</si>
  <si>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</si>
  <si>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</si>
  <si>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</si>
  <si>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</si>
  <si>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</si>
  <si>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</si>
  <si>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</si>
  <si>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</si>
  <si>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</si>
  <si>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</si>
  <si>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</si>
  <si>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</si>
  <si>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</si>
  <si>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</si>
  <si>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</si>
  <si>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</si>
  <si>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</si>
  <si>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</si>
  <si>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</si>
  <si>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</si>
  <si>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</si>
  <si>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</si>
  <si>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</si>
  <si>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</si>
  <si>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</si>
  <si>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</si>
  <si>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</si>
  <si>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</si>
  <si>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</si>
  <si>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</si>
  <si>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</si>
  <si>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</si>
  <si>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</si>
  <si>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</si>
  <si>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</si>
  <si>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</si>
  <si>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</si>
  <si>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</si>
  <si>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</si>
  <si>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</si>
  <si>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</si>
  <si>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</si>
  <si>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</si>
  <si>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</si>
  <si>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</si>
  <si>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</si>
  <si>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</si>
  <si>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</si>
  <si>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</si>
  <si>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</si>
  <si>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</si>
  <si>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</si>
  <si>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</si>
  <si>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</si>
  <si>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</si>
  <si>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</si>
  <si>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</si>
  <si>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</si>
  <si>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</si>
  <si>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</si>
  <si>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</si>
  <si>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</si>
  <si>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</si>
  <si>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</si>
  <si>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</si>
  <si>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</si>
  <si>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</si>
  <si>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</si>
  <si>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</si>
  <si>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</si>
  <si>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</si>
  <si>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</si>
  <si>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</si>
  <si>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</si>
  <si>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</si>
  <si>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</si>
  <si>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</si>
  <si>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</si>
  <si>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</si>
  <si>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</si>
  <si>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</si>
  <si>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</si>
  <si>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</si>
  <si>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</si>
  <si>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</si>
  <si>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</si>
  <si>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</si>
  <si>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</si>
  <si>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</si>
  <si>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</si>
  <si>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</si>
  <si>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</si>
  <si>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</si>
  <si>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</si>
  <si>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</si>
  <si>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</si>
  <si>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</si>
  <si>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</si>
  <si>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</si>
  <si>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</si>
  <si>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</si>
  <si>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</si>
  <si>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</si>
  <si>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</si>
  <si>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</si>
  <si>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</si>
  <si>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</si>
  <si>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</si>
  <si>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</si>
  <si>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</si>
  <si>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</si>
  <si>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</si>
  <si>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</si>
  <si>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</si>
  <si>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</si>
  <si>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</si>
  <si>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</si>
  <si>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</si>
  <si>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</si>
  <si>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</si>
  <si>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</si>
  <si>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</si>
  <si>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</si>
  <si>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</si>
  <si>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</si>
  <si>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</si>
  <si>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</si>
  <si>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</si>
  <si>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</si>
  <si>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</si>
  <si>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</si>
  <si>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</si>
  <si>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</si>
  <si>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</si>
  <si>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</si>
  <si>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</si>
  <si>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</si>
  <si>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</si>
  <si>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</si>
  <si>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</si>
  <si>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</si>
  <si>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</si>
  <si>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</si>
  <si>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</si>
  <si>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</si>
  <si>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</si>
  <si>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</si>
  <si>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</si>
  <si>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</si>
  <si>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</si>
  <si>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</si>
  <si>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</si>
  <si>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</si>
  <si>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</si>
  <si>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</si>
  <si>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</si>
  <si>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</si>
  <si>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</si>
  <si>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</si>
  <si>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</si>
  <si>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</si>
  <si>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</si>
  <si>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</si>
  <si>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</si>
  <si>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</si>
  <si>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</si>
  <si>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</si>
  <si>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</si>
  <si>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</si>
  <si>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</si>
  <si>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</si>
  <si>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</si>
  <si>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</si>
  <si>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</si>
  <si>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</si>
  <si>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</si>
  <si>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</si>
  <si>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</si>
  <si>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</si>
  <si>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</si>
  <si>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</si>
  <si>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</si>
  <si>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</si>
  <si>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</si>
  <si>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</si>
  <si>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</si>
  <si>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</si>
  <si>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</si>
  <si>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</si>
  <si>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</si>
  <si>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</si>
  <si>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</si>
  <si>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</si>
  <si>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</si>
  <si>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</si>
  <si>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</si>
  <si>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</si>
  <si>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</si>
  <si>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</si>
  <si>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</si>
  <si>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</si>
  <si>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</si>
  <si>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</si>
  <si>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</si>
  <si>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</si>
  <si>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</si>
  <si>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</si>
  <si>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</si>
  <si>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</si>
  <si>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</si>
  <si>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</si>
  <si>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</si>
  <si>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</si>
  <si>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</si>
  <si>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</si>
  <si>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</si>
  <si>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</si>
  <si>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</si>
  <si>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</si>
  <si>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</si>
  <si>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</si>
  <si>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</si>
  <si>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</si>
  <si>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</si>
  <si>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</si>
  <si>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</si>
  <si>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</si>
  <si>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</si>
  <si>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</si>
  <si>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</si>
  <si>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</si>
  <si>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</si>
  <si>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</si>
  <si>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</si>
  <si>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</si>
  <si>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</si>
  <si>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</si>
  <si>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</si>
  <si>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</si>
  <si>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</si>
  <si>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</si>
  <si>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</si>
  <si>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</si>
  <si>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</si>
  <si>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</si>
  <si>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</si>
  <si>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</si>
  <si>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</si>
  <si>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</si>
  <si>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</si>
  <si>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</si>
  <si>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</si>
  <si>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</si>
  <si>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</si>
  <si>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</si>
  <si>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</si>
  <si>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</si>
  <si>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</si>
  <si>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</si>
  <si>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</si>
  <si>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</si>
  <si>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</si>
  <si>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</si>
  <si>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</si>
  <si>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</si>
  <si>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</si>
  <si>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</si>
  <si>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</si>
  <si>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</si>
  <si>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</si>
  <si>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</si>
  <si>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</si>
  <si>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</si>
  <si>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</si>
  <si>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</si>
  <si>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</si>
  <si>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</si>
  <si>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</si>
  <si>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</si>
  <si>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</si>
  <si>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</si>
  <si>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</si>
  <si>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</si>
  <si>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</si>
  <si>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</si>
  <si>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</si>
  <si>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</si>
  <si>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</si>
  <si>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</si>
  <si>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</si>
  <si>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</si>
  <si>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</si>
  <si>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</si>
  <si>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</si>
  <si>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</si>
  <si>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</si>
  <si>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</si>
  <si>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</si>
  <si>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</si>
  <si>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</si>
  <si>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</si>
  <si>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</si>
  <si>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</si>
  <si>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</si>
  <si>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</si>
  <si>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</si>
  <si>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</si>
  <si>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</si>
  <si>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</si>
  <si>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</si>
  <si>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</si>
  <si>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</si>
  <si>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</si>
  <si>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</si>
  <si>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</si>
  <si>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</si>
  <si>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</si>
  <si>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</si>
  <si>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</si>
  <si>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</si>
  <si>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</si>
  <si>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</si>
  <si>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</si>
  <si>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</si>
  <si>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</si>
  <si>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</si>
  <si>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</si>
  <si>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</si>
  <si>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</si>
  <si>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</si>
  <si>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</si>
  <si>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</si>
  <si>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</si>
  <si>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</si>
  <si>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</si>
  <si>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</si>
  <si>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</si>
  <si>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</si>
  <si>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</si>
  <si>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</si>
  <si>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</si>
  <si>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</si>
  <si>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</si>
  <si>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</si>
  <si>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</si>
  <si>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</si>
  <si>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</si>
  <si>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</si>
  <si>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</si>
  <si>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</si>
  <si>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</si>
  <si>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</si>
  <si>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</si>
  <si>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</si>
  <si>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</si>
  <si>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</si>
  <si>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</si>
  <si>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</si>
  <si>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</si>
  <si>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</si>
  <si>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</si>
  <si>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</si>
  <si>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</si>
  <si>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</si>
  <si>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</si>
  <si>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</si>
  <si>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</si>
  <si>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</si>
  <si>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</si>
  <si>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</si>
  <si>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</si>
  <si>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</si>
  <si>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</si>
  <si>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</si>
  <si>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</si>
  <si>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</si>
  <si>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</si>
  <si>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</si>
  <si>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</si>
  <si>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</si>
  <si>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</si>
  <si>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</si>
  <si>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</si>
  <si>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</si>
  <si>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</si>
  <si>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</si>
  <si>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</si>
  <si>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</si>
  <si>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</si>
  <si>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</si>
  <si>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</si>
  <si>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</si>
  <si>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</si>
  <si>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</si>
  <si>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</si>
  <si>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</si>
  <si>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</si>
  <si>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</si>
  <si>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</si>
  <si>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</si>
  <si>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</si>
  <si>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</si>
  <si>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</si>
  <si>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</si>
  <si>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</si>
  <si>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</si>
  <si>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</si>
  <si>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</si>
  <si>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</si>
  <si>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</si>
  <si>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</si>
  <si>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</si>
  <si>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</si>
  <si>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</si>
  <si>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</si>
  <si>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</si>
  <si>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</si>
  <si>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</si>
  <si>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</si>
  <si>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</si>
  <si>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</si>
  <si>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</si>
  <si>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</si>
  <si>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</si>
  <si>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</si>
  <si>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</si>
  <si>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</si>
  <si>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</si>
  <si>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</si>
  <si>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</si>
  <si>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</si>
  <si>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</si>
  <si>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</si>
  <si>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</si>
  <si>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</si>
  <si>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</si>
  <si>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</si>
  <si>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</si>
  <si>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</si>
  <si>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</si>
  <si>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</si>
  <si>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</si>
  <si>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</si>
  <si>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</si>
  <si>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</si>
  <si>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</si>
  <si>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</si>
  <si>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</si>
  <si>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</si>
  <si>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</si>
  <si>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</si>
  <si>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</si>
  <si>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</si>
  <si>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</si>
  <si>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</si>
  <si>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</si>
  <si>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</si>
  <si>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</si>
  <si>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</si>
  <si>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</si>
  <si>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</si>
  <si>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</si>
  <si>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</si>
  <si>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</si>
  <si>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</si>
  <si>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</si>
  <si>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</si>
  <si>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</si>
  <si>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</si>
  <si>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</si>
  <si>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</si>
  <si>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</si>
  <si>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</si>
  <si>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</si>
  <si>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</si>
  <si>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</si>
  <si>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</si>
  <si>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</si>
  <si>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</si>
  <si>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</si>
  <si>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</si>
  <si>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</si>
  <si>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</si>
  <si>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</si>
  <si>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</si>
  <si>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</si>
  <si>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</si>
  <si>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</si>
  <si>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</si>
  <si>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</si>
  <si>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</si>
  <si>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</si>
  <si>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</si>
  <si>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</si>
  <si>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</si>
  <si>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</si>
  <si>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</si>
  <si>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</si>
  <si>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</si>
  <si>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</si>
  <si>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</si>
  <si>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</si>
  <si>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</si>
  <si>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</si>
  <si>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</si>
  <si>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</si>
  <si>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</si>
  <si>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</si>
  <si>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</si>
  <si>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</si>
  <si>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</si>
  <si>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</si>
  <si>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</si>
  <si>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</si>
  <si>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</si>
  <si>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</si>
  <si>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</si>
  <si>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</si>
  <si>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</si>
  <si>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</si>
  <si>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</si>
  <si>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</si>
  <si>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</si>
  <si>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</si>
  <si>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</si>
  <si>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</si>
  <si>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</si>
  <si>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</si>
  <si>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</si>
  <si>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</si>
  <si>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</si>
  <si>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</si>
  <si>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</si>
  <si>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</si>
  <si>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</si>
  <si>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</si>
  <si>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</si>
  <si>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</si>
  <si>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</si>
  <si>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</si>
  <si>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</si>
  <si>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</si>
  <si>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</si>
  <si>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</si>
  <si>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</si>
  <si>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</si>
  <si>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</si>
  <si>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</si>
  <si>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</si>
  <si>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</si>
  <si>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</si>
  <si>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</si>
  <si>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</si>
  <si>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</si>
  <si>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</si>
  <si>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</si>
  <si>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</si>
  <si>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</si>
  <si>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</si>
  <si>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</si>
  <si>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</si>
  <si>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</si>
  <si>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</si>
  <si>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</si>
  <si>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</si>
  <si>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</si>
  <si>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</si>
  <si>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</si>
  <si>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</si>
  <si>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</si>
  <si>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</si>
  <si>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</si>
  <si>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</si>
  <si>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</si>
  <si>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</si>
  <si>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</si>
  <si>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</si>
  <si>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</si>
  <si>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</si>
  <si>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</si>
  <si>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</si>
  <si>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</si>
  <si>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</si>
  <si>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</si>
  <si>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</si>
  <si>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</si>
  <si>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</si>
  <si>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</si>
  <si>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</si>
  <si>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</si>
  <si>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</si>
  <si>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</si>
  <si>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</si>
  <si>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</si>
  <si>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</si>
  <si>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</si>
  <si>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</si>
  <si>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</si>
  <si>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</si>
  <si>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</si>
  <si>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</si>
  <si>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</si>
  <si>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</si>
  <si>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</si>
  <si>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</si>
  <si>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</si>
  <si>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</si>
  <si>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</si>
  <si>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</si>
  <si>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</si>
  <si>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</si>
  <si>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</si>
  <si>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</si>
  <si>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</si>
  <si>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</si>
  <si>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</si>
  <si>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</si>
  <si>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</si>
  <si>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</si>
  <si>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</si>
  <si>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</si>
  <si>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</si>
  <si>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</si>
  <si>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</si>
  <si>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</si>
  <si>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</si>
  <si>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</si>
  <si>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</si>
  <si>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</si>
  <si>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</si>
  <si>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</si>
  <si>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</si>
  <si>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</si>
  <si>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</si>
  <si>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</si>
  <si>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</si>
  <si>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</si>
  <si>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</si>
  <si>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</si>
  <si>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</si>
  <si>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</si>
  <si>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</si>
  <si>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</si>
  <si>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</si>
  <si>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</si>
  <si>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</si>
  <si>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</si>
  <si>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</si>
  <si>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</si>
  <si>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</si>
  <si>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</si>
  <si>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</si>
  <si>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</si>
  <si>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</si>
  <si>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</si>
  <si>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</si>
  <si>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</si>
  <si>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</si>
  <si>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</si>
  <si>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</si>
  <si>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</si>
  <si>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</si>
  <si>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</si>
  <si>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</si>
  <si>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</si>
  <si>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</si>
  <si>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</si>
  <si>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</si>
  <si>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</si>
  <si>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</si>
  <si>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</si>
  <si>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</si>
  <si>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</si>
  <si>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</si>
  <si>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</si>
  <si>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</si>
  <si>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</si>
  <si>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</si>
  <si>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</si>
  <si>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</si>
  <si>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</si>
  <si>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</si>
  <si>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</si>
  <si>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</si>
  <si>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</si>
  <si>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</si>
  <si>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</si>
  <si>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</si>
  <si>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</si>
  <si>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</si>
  <si>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</si>
  <si>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</si>
  <si>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</si>
  <si>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</si>
  <si>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</si>
  <si>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</si>
  <si>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</si>
  <si>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</si>
  <si>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</si>
  <si>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</si>
  <si>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</si>
  <si>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</si>
  <si>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</si>
  <si>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</si>
  <si>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</si>
  <si>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</si>
  <si>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</si>
  <si>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</si>
  <si>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</si>
  <si>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</si>
  <si>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</si>
  <si>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</si>
  <si>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</si>
  <si>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</si>
  <si>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</si>
  <si>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</si>
  <si>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</si>
  <si>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</si>
  <si>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</si>
  <si>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</si>
  <si>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</si>
  <si>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</si>
  <si>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</si>
  <si>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</si>
  <si>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</si>
  <si>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</si>
  <si>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</si>
  <si>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</si>
  <si>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</si>
  <si>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</si>
  <si>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</si>
  <si>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</si>
  <si>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</si>
  <si>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</si>
  <si>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</si>
  <si>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</si>
  <si>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</si>
  <si>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</si>
  <si>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</si>
  <si>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</si>
  <si>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</si>
  <si>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</si>
  <si>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</si>
  <si>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</si>
  <si>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</si>
  <si>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</si>
  <si>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</si>
  <si>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</si>
  <si>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</si>
  <si>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</si>
  <si>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</si>
  <si>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</si>
  <si>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</si>
  <si>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</si>
  <si>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</si>
  <si>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</si>
  <si>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</si>
  <si>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</si>
  <si>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</si>
  <si>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</si>
  <si>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</si>
  <si>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</si>
  <si>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</si>
  <si>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</si>
  <si>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</si>
  <si>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</si>
  <si>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</si>
  <si>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</si>
  <si>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</si>
  <si>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</si>
  <si>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</si>
  <si>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</si>
  <si>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</si>
  <si>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</si>
  <si>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</si>
  <si>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</si>
  <si>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</si>
  <si>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</si>
  <si>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</si>
  <si>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</si>
  <si>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</si>
  <si>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</si>
  <si>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</si>
  <si>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</si>
  <si>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</si>
  <si>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</si>
  <si>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</si>
  <si>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</si>
  <si>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</si>
  <si>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</si>
  <si>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</si>
  <si>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</si>
  <si>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</si>
  <si>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</si>
  <si>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</si>
  <si>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</si>
  <si>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</si>
  <si>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</si>
  <si>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</si>
  <si>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</si>
  <si>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</si>
  <si>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</si>
  <si>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</si>
  <si>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</si>
  <si>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</si>
  <si>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</si>
  <si>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</si>
  <si>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</si>
  <si>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</si>
  <si>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</si>
  <si>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</si>
  <si>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</si>
  <si>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</si>
  <si>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</si>
  <si>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</si>
  <si>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</si>
  <si>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</si>
  <si>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</si>
  <si>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</si>
  <si>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</si>
  <si>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</si>
  <si>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</si>
  <si>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</si>
  <si>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</si>
  <si>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</si>
  <si>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</si>
  <si>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</si>
  <si>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</si>
  <si>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</si>
  <si>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</si>
  <si>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</si>
  <si>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</si>
  <si>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</si>
  <si>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</si>
  <si>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</si>
  <si>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</si>
  <si>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</si>
  <si>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</si>
  <si>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</si>
  <si>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</si>
  <si>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</si>
  <si>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</si>
  <si>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</si>
  <si>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</si>
  <si>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</si>
  <si>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</si>
  <si>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</si>
  <si>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</si>
  <si>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</si>
  <si>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</si>
  <si>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</si>
  <si>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</si>
  <si>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</si>
  <si>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</si>
  <si>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</si>
  <si>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</si>
  <si>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</si>
  <si>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</si>
  <si>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</si>
  <si>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</si>
  <si>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</si>
  <si>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</si>
  <si>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</si>
  <si>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</si>
  <si>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</si>
  <si>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</si>
  <si>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</si>
  <si>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</si>
  <si>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</si>
  <si>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</si>
  <si>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</si>
  <si>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</si>
  <si>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</si>
  <si>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</si>
  <si>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</si>
  <si>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</si>
  <si>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</si>
  <si>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</si>
  <si>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</si>
  <si>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</si>
  <si>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</si>
  <si>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</si>
  <si>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</si>
  <si>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</si>
  <si>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</si>
  <si>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</si>
  <si>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</si>
  <si>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</si>
  <si>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</si>
  <si>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</si>
  <si>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</si>
  <si>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</si>
  <si>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</si>
  <si>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</si>
  <si>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</si>
  <si>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</si>
  <si>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</si>
  <si>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</si>
  <si>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</si>
  <si>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</si>
  <si>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</si>
  <si>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</si>
  <si>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</si>
  <si>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</si>
  <si>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</si>
  <si>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</si>
  <si>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</si>
  <si>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</si>
  <si>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</si>
  <si>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</si>
  <si>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</si>
  <si>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</si>
  <si>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</si>
  <si>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</si>
  <si>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</si>
  <si>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</si>
  <si>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</si>
  <si>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</si>
  <si>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</si>
  <si>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</si>
  <si>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</si>
  <si>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</si>
  <si>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</si>
  <si>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</si>
  <si>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</si>
  <si>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</si>
  <si>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</si>
  <si>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</si>
  <si>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</si>
  <si>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</si>
  <si>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</si>
  <si>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</si>
  <si>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</si>
  <si>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</si>
  <si>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</si>
  <si>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</si>
  <si>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</si>
  <si>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</si>
  <si>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</si>
  <si>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</si>
  <si>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</si>
  <si>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</si>
  <si>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</si>
  <si>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</si>
  <si>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</si>
  <si>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</si>
  <si>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</si>
  <si>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</si>
  <si>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</si>
  <si>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</si>
  <si>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</si>
  <si>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</si>
  <si>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</si>
  <si>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</si>
  <si>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</si>
  <si>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</si>
  <si>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</si>
  <si>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</si>
  <si>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</si>
  <si>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</si>
  <si>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</si>
  <si>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</si>
  <si>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</si>
  <si>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</si>
  <si>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</si>
  <si>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</si>
  <si>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</si>
  <si>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</si>
  <si>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</si>
  <si>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</si>
  <si>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</si>
  <si>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</si>
  <si>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</si>
  <si>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</si>
  <si>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</si>
  <si>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</si>
  <si>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</si>
  <si>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</si>
  <si>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</si>
  <si>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</si>
  <si>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</si>
  <si>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</si>
  <si>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</si>
  <si>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</si>
  <si>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</si>
  <si>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</si>
  <si>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</si>
  <si>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</si>
  <si>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</si>
  <si>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</si>
  <si>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</si>
  <si>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</si>
  <si>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</si>
  <si>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</si>
  <si>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</si>
  <si>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</si>
  <si>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</si>
  <si>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</si>
  <si>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</si>
  <si>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</si>
  <si>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</si>
  <si>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</si>
  <si>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</si>
  <si>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</si>
  <si>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</si>
  <si>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</si>
  <si>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</si>
  <si>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</si>
  <si>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</si>
  <si>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</si>
  <si>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</si>
  <si>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</si>
  <si>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</si>
  <si>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</si>
  <si>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</si>
  <si>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</si>
  <si>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</si>
  <si>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</si>
  <si>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</si>
  <si>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</si>
  <si>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</si>
  <si>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</si>
  <si>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</si>
  <si>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</si>
  <si>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</si>
  <si>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</si>
  <si>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</si>
  <si>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</si>
  <si>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</si>
  <si>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</si>
  <si>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</si>
  <si>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</si>
  <si>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</si>
  <si>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</si>
  <si>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</si>
  <si>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</si>
  <si>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</si>
  <si>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</si>
  <si>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</si>
  <si>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</si>
  <si>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</si>
  <si>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</si>
  <si>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</si>
  <si>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</si>
  <si>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</si>
  <si>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</si>
  <si>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</si>
  <si>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</si>
  <si>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</si>
  <si>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</si>
  <si>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</si>
  <si>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</si>
  <si>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</si>
  <si>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</si>
  <si>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</si>
  <si>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</si>
  <si>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</si>
  <si>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</si>
  <si>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</si>
  <si>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</si>
  <si>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</si>
  <si>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</si>
  <si>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</si>
  <si>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</si>
  <si>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</si>
  <si>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</si>
  <si>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</si>
  <si>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</si>
  <si>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</si>
  <si>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</si>
  <si>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</si>
  <si>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</si>
  <si>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</si>
  <si>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</si>
  <si>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</si>
  <si>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</si>
  <si>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</si>
  <si>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</si>
  <si>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</si>
  <si>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</si>
  <si>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</si>
  <si>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</si>
  <si>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</si>
  <si>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</si>
  <si>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</si>
  <si>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</si>
  <si>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</si>
  <si>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</si>
  <si>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</si>
  <si>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</si>
  <si>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</si>
  <si>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</si>
  <si>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</si>
  <si>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</si>
  <si>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</si>
  <si>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</si>
  <si>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</si>
  <si>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</si>
  <si>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</si>
  <si>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</si>
  <si>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</si>
  <si>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</si>
  <si>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</si>
  <si>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</si>
  <si>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</si>
  <si>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</si>
  <si>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</si>
  <si>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</si>
  <si>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</si>
  <si>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</si>
  <si>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</si>
  <si>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</si>
  <si>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</si>
  <si>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</si>
  <si>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</si>
  <si>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</si>
  <si>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</si>
  <si>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</si>
  <si>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</si>
  <si>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</si>
  <si>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</si>
  <si>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</si>
  <si>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</si>
  <si>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</si>
  <si>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</si>
  <si>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</si>
  <si>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</si>
  <si>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</si>
  <si>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</si>
  <si>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</si>
  <si>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</si>
  <si>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</si>
  <si>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</si>
  <si>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</si>
  <si>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</si>
  <si>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</si>
  <si>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</si>
  <si>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</si>
  <si>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</si>
  <si>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</si>
  <si>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</si>
  <si>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</si>
  <si>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</si>
  <si>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</si>
  <si>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</si>
  <si>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</si>
  <si>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</si>
  <si>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</si>
  <si>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</si>
  <si>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</si>
  <si>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</si>
  <si>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</si>
  <si>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</si>
  <si>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</si>
  <si>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</si>
  <si>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</si>
  <si>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</si>
  <si>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</si>
  <si>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</si>
  <si>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</si>
  <si>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</si>
  <si>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</si>
  <si>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</si>
  <si>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</si>
  <si>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</si>
  <si>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</si>
  <si>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</si>
  <si>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</si>
  <si>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</si>
  <si>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</si>
  <si>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</si>
  <si>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</si>
  <si>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</si>
  <si>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</si>
  <si>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</si>
  <si>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</si>
  <si>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</si>
  <si>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</si>
  <si>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</si>
  <si>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</si>
  <si>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</si>
  <si>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</si>
  <si>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</si>
  <si>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</si>
  <si>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</si>
  <si>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</si>
  <si>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</si>
  <si>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</si>
  <si>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</si>
  <si>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</si>
  <si>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</si>
  <si>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</si>
  <si>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</si>
  <si>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</si>
  <si>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</si>
  <si>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</si>
  <si>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</si>
  <si>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</si>
  <si>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</si>
  <si>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</si>
  <si>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</si>
  <si>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</si>
  <si>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</si>
  <si>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</si>
  <si>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</si>
  <si>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</si>
  <si>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</si>
  <si>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</si>
  <si>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</si>
  <si>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</si>
  <si>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</si>
  <si>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</si>
  <si>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</si>
  <si>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</si>
  <si>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</si>
  <si>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</si>
  <si>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</si>
  <si>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</si>
  <si>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</si>
  <si>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</si>
  <si>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</si>
  <si>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</si>
  <si>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</si>
  <si>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</si>
  <si>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</si>
  <si>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</si>
  <si>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</si>
  <si>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</si>
  <si>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</si>
  <si>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</si>
  <si>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</si>
  <si>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</si>
  <si>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</si>
  <si>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</si>
  <si>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</si>
  <si>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</si>
  <si>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</si>
  <si>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</si>
  <si>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</si>
  <si>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</si>
  <si>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</si>
  <si>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</si>
  <si>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</si>
  <si>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</si>
  <si>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</si>
  <si>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</si>
  <si>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</si>
  <si>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</si>
  <si>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</si>
  <si>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</si>
  <si>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</si>
  <si>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</si>
  <si>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</si>
  <si>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</si>
  <si>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</si>
  <si>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</si>
  <si>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</si>
  <si>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</si>
  <si>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</si>
  <si>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</si>
  <si>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</si>
  <si>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</si>
  <si>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</si>
  <si>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</si>
  <si>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</si>
  <si>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</si>
  <si>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</si>
  <si>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</si>
  <si>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</si>
  <si>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</si>
  <si>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</si>
  <si>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</si>
  <si>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</si>
  <si>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</si>
  <si>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</si>
  <si>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</si>
  <si>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</si>
  <si>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</si>
  <si>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</si>
  <si>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</si>
  <si>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</si>
  <si>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</si>
  <si>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</si>
  <si>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</si>
  <si>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</si>
  <si>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</si>
  <si>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</si>
  <si>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</si>
  <si>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</si>
  <si>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</si>
  <si>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</si>
  <si>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</si>
  <si>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</si>
  <si>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</si>
  <si>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</si>
  <si>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</si>
  <si>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</si>
  <si>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</si>
  <si>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</si>
  <si>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</si>
  <si>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</si>
  <si>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</si>
  <si>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</si>
  <si>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</si>
  <si>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</si>
  <si>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</si>
  <si>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</si>
  <si>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</si>
  <si>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</si>
  <si>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</si>
  <si>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</si>
  <si>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</si>
  <si>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</si>
  <si>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</si>
  <si>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</si>
  <si>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</si>
  <si>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</si>
  <si>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</si>
  <si>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</si>
  <si>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</si>
  <si>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</si>
  <si>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</si>
  <si>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</si>
  <si>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</si>
  <si>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</si>
  <si>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</si>
  <si>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</si>
  <si>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</si>
  <si>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</si>
  <si>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</si>
  <si>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</si>
  <si>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</si>
  <si>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</si>
  <si>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</si>
  <si>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</si>
  <si>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</si>
  <si>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</si>
  <si>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</si>
  <si>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</si>
  <si>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</si>
  <si>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</si>
  <si>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</si>
  <si>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</si>
  <si>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</si>
  <si>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</si>
  <si>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</si>
  <si>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</si>
  <si>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</si>
  <si>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</si>
  <si>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</si>
  <si>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</si>
  <si>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</si>
  <si>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</si>
  <si>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</si>
  <si>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</si>
  <si>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</si>
  <si>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</si>
  <si>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</si>
  <si>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</si>
  <si>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</si>
  <si>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</si>
  <si>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</si>
  <si>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</si>
  <si>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</si>
  <si>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</si>
  <si>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</si>
  <si>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</si>
  <si>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</si>
  <si>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</si>
  <si>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</si>
  <si>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</si>
  <si>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</si>
  <si>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</si>
  <si>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</si>
  <si>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</si>
  <si>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</si>
  <si>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</si>
  <si>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</si>
  <si>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</si>
  <si>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</si>
  <si>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</si>
  <si>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</si>
  <si>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</si>
  <si>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</si>
  <si>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</si>
  <si>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</si>
  <si>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</si>
  <si>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</si>
  <si>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</si>
  <si>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</si>
  <si>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</si>
  <si>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</si>
  <si>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</si>
  <si>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</si>
  <si>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</si>
  <si>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</si>
  <si>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</si>
  <si>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</si>
  <si>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</si>
  <si>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</si>
  <si>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</si>
  <si>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</si>
  <si>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</si>
  <si>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</si>
  <si>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</si>
  <si>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</si>
  <si>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</si>
  <si>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</si>
  <si>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</si>
  <si>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</si>
  <si>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</si>
  <si>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</si>
  <si>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</si>
  <si>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</si>
  <si>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</si>
  <si>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</si>
  <si>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</si>
  <si>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</si>
  <si>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</si>
  <si>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</si>
  <si>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</si>
  <si>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</si>
  <si>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</si>
  <si>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</si>
  <si>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</si>
  <si>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</si>
  <si>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</si>
  <si>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</si>
  <si>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</si>
  <si>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</si>
  <si>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</si>
  <si>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</si>
  <si>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</si>
  <si>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</si>
  <si>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</si>
  <si>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</si>
  <si>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</si>
  <si>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</si>
  <si>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</si>
  <si>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</si>
  <si>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</si>
  <si>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</si>
  <si>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</si>
  <si>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</si>
  <si>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</si>
  <si>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</si>
  <si>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</si>
  <si>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</si>
  <si>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</si>
  <si>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</si>
  <si>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</si>
  <si>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</si>
  <si>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</si>
  <si>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</si>
  <si>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</si>
  <si>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</si>
  <si>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</si>
  <si>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</si>
  <si>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</si>
  <si>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</si>
  <si>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</si>
  <si>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</si>
  <si>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</si>
  <si>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</si>
  <si>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</si>
  <si>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</si>
  <si>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</si>
  <si>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</si>
  <si>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</si>
  <si>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</si>
  <si>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</si>
  <si>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</si>
  <si>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</si>
  <si>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</si>
  <si>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</si>
  <si>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</si>
  <si>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</si>
  <si>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</si>
  <si>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</si>
  <si>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</si>
  <si>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</si>
  <si>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</si>
  <si>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</si>
  <si>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</si>
  <si>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</si>
  <si>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</si>
  <si>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</si>
  <si>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</si>
  <si>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</si>
  <si>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</si>
  <si>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</si>
  <si>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</si>
  <si>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</si>
  <si>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</si>
  <si>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</si>
  <si>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</si>
  <si>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</si>
  <si>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</si>
  <si>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</si>
  <si>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</si>
  <si>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</si>
  <si>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</si>
  <si>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</si>
  <si>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</si>
  <si>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</si>
  <si>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</si>
  <si>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</si>
  <si>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</si>
  <si>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</si>
  <si>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</si>
  <si>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</si>
  <si>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</si>
  <si>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</si>
  <si>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</si>
  <si>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</si>
  <si>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</si>
  <si>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</si>
  <si>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</si>
  <si>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</si>
  <si>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</si>
  <si>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</si>
  <si>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</si>
  <si>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</si>
  <si>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</si>
  <si>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</si>
  <si>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</si>
  <si>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</si>
  <si>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</si>
  <si>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</si>
  <si>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</si>
  <si>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</si>
  <si>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</si>
  <si>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</si>
  <si>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</si>
  <si>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</si>
  <si>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</si>
  <si>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</si>
  <si>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</si>
  <si>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</si>
  <si>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</si>
  <si>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</si>
  <si>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</si>
  <si>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</si>
  <si>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</si>
  <si>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</si>
  <si>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</si>
  <si>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</si>
  <si>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</si>
  <si>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</si>
  <si>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</si>
  <si>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</si>
  <si>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</si>
  <si>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</si>
  <si>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</si>
  <si>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</si>
  <si>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</si>
  <si>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</si>
  <si>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</si>
  <si>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</si>
  <si>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</si>
  <si>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</si>
  <si>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</si>
  <si>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</si>
  <si>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</si>
  <si>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</si>
  <si>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</si>
  <si>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</si>
  <si>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</si>
  <si>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</si>
  <si>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</si>
  <si>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</si>
  <si>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</si>
  <si>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</si>
  <si>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</si>
  <si>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</si>
  <si>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</si>
  <si>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</si>
  <si>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</si>
  <si>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</si>
  <si>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</si>
  <si>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</si>
  <si>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</si>
  <si>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</si>
  <si>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</si>
  <si>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</si>
  <si>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</si>
  <si>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</si>
  <si>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</si>
  <si>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</si>
  <si>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</si>
  <si>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</si>
  <si>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</si>
  <si>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</si>
  <si>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</si>
  <si>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</si>
  <si>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</si>
  <si>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</si>
  <si>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</si>
  <si>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</si>
  <si>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</si>
  <si>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</si>
  <si>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</si>
  <si>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</si>
  <si>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</si>
  <si>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</si>
  <si>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</si>
  <si>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</si>
  <si>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</si>
  <si>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</si>
  <si>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</si>
  <si>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</si>
  <si>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</si>
  <si>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</si>
  <si>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</si>
  <si>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</si>
  <si>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</si>
  <si>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</si>
  <si>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</si>
  <si>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</si>
  <si>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</si>
  <si>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</si>
  <si>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</si>
  <si>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</si>
  <si>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</si>
  <si>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</si>
  <si>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</si>
  <si>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</si>
  <si>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</si>
  <si>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</si>
  <si>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</si>
  <si>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</si>
  <si>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</si>
  <si>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</si>
  <si>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</si>
  <si>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</si>
  <si>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</si>
  <si>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</si>
  <si>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</si>
  <si>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</si>
  <si>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</si>
  <si>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</si>
  <si>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</si>
  <si>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</si>
  <si>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</si>
  <si>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</si>
  <si>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</si>
  <si>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</si>
  <si>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</si>
  <si>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</si>
  <si>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</si>
  <si>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</si>
  <si>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</si>
  <si>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</si>
  <si>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</si>
  <si>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</si>
  <si>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</si>
  <si>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</si>
  <si>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</si>
  <si>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</si>
  <si>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</si>
  <si>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</si>
  <si>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</si>
  <si>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</si>
  <si>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</si>
  <si>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</si>
  <si>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</si>
  <si>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</si>
  <si>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</si>
  <si>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</si>
  <si>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</si>
  <si>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</si>
  <si>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</si>
  <si>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</si>
  <si>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</si>
  <si>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</si>
  <si>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</si>
  <si>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</si>
  <si>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</si>
  <si>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</si>
  <si>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</si>
  <si>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</si>
  <si>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</si>
  <si>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</si>
  <si>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</si>
  <si>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</si>
  <si>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</si>
  <si>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</si>
  <si>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</si>
  <si>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</si>
  <si>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</si>
  <si>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</si>
  <si>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</si>
  <si>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</si>
  <si>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</si>
  <si>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</si>
  <si>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</si>
  <si>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</si>
  <si>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</si>
  <si>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</si>
  <si>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</si>
  <si>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</si>
  <si>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</si>
  <si>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</si>
  <si>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</si>
  <si>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</si>
  <si>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</si>
  <si>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</si>
  <si>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</si>
  <si>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</si>
  <si>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</si>
  <si>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</si>
  <si>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</si>
  <si>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</si>
  <si>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</si>
  <si>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</si>
  <si>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</si>
  <si>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</si>
  <si>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</si>
  <si>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</si>
  <si>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</si>
  <si>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</si>
  <si>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</si>
  <si>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</si>
  <si>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</si>
  <si>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</si>
  <si>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</si>
  <si>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</si>
  <si>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</si>
  <si>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</si>
  <si>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</si>
  <si>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</si>
  <si>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</si>
  <si>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</si>
  <si>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</si>
  <si>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</si>
  <si>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</si>
  <si>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</si>
  <si>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</si>
  <si>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</si>
  <si>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</si>
  <si>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</si>
  <si>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</si>
  <si>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</si>
  <si>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</si>
  <si>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</si>
  <si>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</si>
  <si>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</si>
  <si>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</si>
  <si>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</si>
  <si>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</si>
  <si>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</si>
  <si>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</si>
  <si>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</si>
  <si>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</si>
  <si>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</si>
  <si>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</si>
  <si>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</si>
  <si>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</si>
  <si>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</si>
  <si>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</si>
  <si>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</si>
  <si>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</si>
  <si>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</si>
  <si>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</si>
  <si>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</si>
  <si>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</si>
  <si>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</si>
  <si>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</si>
  <si>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</si>
  <si>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</si>
  <si>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</si>
  <si>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</si>
  <si>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</si>
  <si>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</si>
  <si>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</si>
  <si>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</si>
  <si>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</si>
  <si>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</si>
  <si>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</si>
  <si>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</si>
  <si>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</si>
  <si>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</si>
  <si>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</si>
  <si>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</si>
  <si>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</si>
  <si>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</si>
  <si>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</si>
  <si>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</si>
  <si>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</si>
  <si>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</si>
  <si>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</si>
  <si>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</si>
  <si>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</si>
  <si>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</si>
  <si>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</si>
  <si>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</si>
  <si>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</si>
  <si>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</si>
  <si>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</si>
  <si>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</si>
  <si>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</si>
  <si>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</si>
  <si>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</si>
  <si>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</si>
  <si>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</si>
  <si>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</si>
  <si>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</si>
  <si>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</si>
  <si>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</si>
  <si>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</si>
  <si>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</si>
  <si>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</si>
  <si>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</si>
  <si>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</si>
  <si>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</si>
  <si>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</si>
  <si>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</si>
  <si>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</si>
  <si>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</si>
  <si>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</si>
  <si>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</si>
  <si>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</si>
  <si>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</si>
  <si>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</si>
  <si>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</si>
  <si>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</si>
  <si>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</si>
  <si>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</si>
  <si>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</si>
  <si>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</si>
  <si>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</si>
  <si>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</si>
  <si>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</si>
  <si>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</si>
  <si>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</si>
  <si>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</si>
  <si>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</si>
  <si>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</si>
  <si>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</si>
  <si>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</si>
  <si>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</si>
  <si>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</si>
  <si>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</si>
  <si>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</si>
  <si>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</si>
  <si>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</si>
  <si>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</si>
  <si>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</si>
  <si>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</si>
  <si>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</si>
  <si>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</si>
  <si>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</si>
  <si>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</si>
  <si>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</si>
  <si>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</si>
  <si>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</si>
  <si>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</si>
  <si>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</si>
  <si>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</si>
  <si>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</si>
  <si>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</si>
  <si>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</si>
  <si>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</si>
  <si>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</si>
  <si>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</si>
  <si>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</si>
  <si>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</si>
  <si>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</si>
  <si>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</si>
  <si>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</si>
  <si>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</si>
  <si>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</si>
  <si>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</si>
  <si>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</si>
  <si>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</si>
  <si>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</si>
  <si>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</si>
  <si>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</si>
  <si>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</si>
  <si>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</si>
  <si>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</si>
  <si>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</si>
  <si>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</si>
  <si>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</si>
  <si>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</si>
  <si>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</si>
  <si>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</si>
  <si>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</si>
  <si>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</si>
  <si>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</si>
  <si>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</si>
  <si>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</si>
  <si>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</si>
  <si>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</si>
  <si>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</si>
  <si>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</si>
  <si>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</si>
  <si>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</si>
  <si>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</si>
  <si>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</si>
  <si>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</si>
  <si>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</si>
  <si>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</si>
  <si>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</si>
  <si>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</si>
  <si>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</si>
  <si>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</si>
  <si>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</si>
  <si>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</si>
  <si>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</si>
  <si>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</si>
  <si>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</si>
  <si>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</si>
  <si>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</si>
  <si>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</si>
  <si>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</si>
  <si>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</si>
  <si>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</si>
  <si>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</si>
  <si>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</si>
  <si>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</si>
  <si>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</si>
  <si>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</si>
  <si>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</si>
  <si>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</si>
  <si>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</si>
  <si>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</si>
  <si>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</si>
  <si>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</si>
  <si>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</si>
  <si>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</si>
  <si>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</si>
  <si>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</si>
  <si>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</si>
  <si>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</si>
  <si>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</si>
  <si>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</si>
  <si>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</si>
  <si>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</si>
  <si>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</si>
  <si>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</si>
  <si>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</si>
  <si>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</si>
  <si>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</si>
  <si>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</si>
  <si>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</si>
  <si>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</si>
  <si>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</si>
  <si>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</si>
  <si>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</si>
  <si>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</si>
  <si>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</si>
  <si>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</si>
  <si>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</si>
  <si>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</si>
  <si>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</si>
  <si>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</si>
  <si>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</si>
  <si>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</si>
  <si>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</si>
  <si>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</si>
  <si>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</si>
  <si>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</si>
  <si>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</si>
  <si>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</si>
  <si>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</si>
  <si>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</si>
  <si>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</si>
  <si>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</si>
  <si>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</si>
  <si>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</si>
  <si>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</si>
  <si>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</si>
  <si>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</si>
  <si>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</si>
  <si>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</si>
  <si>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</si>
  <si>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</si>
  <si>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</si>
  <si>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</si>
  <si>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</si>
  <si>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</si>
  <si>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</si>
  <si>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</si>
  <si>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</si>
  <si>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</si>
  <si>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</si>
  <si>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</si>
  <si>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</si>
  <si>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</si>
  <si>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</si>
  <si>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</si>
  <si>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</si>
  <si>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</si>
  <si>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</si>
  <si>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</si>
  <si>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</si>
  <si>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</si>
  <si>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</si>
  <si>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</si>
  <si>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</si>
  <si>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</si>
  <si>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</si>
  <si>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</si>
  <si>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</si>
  <si>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</si>
  <si>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</si>
  <si>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</si>
  <si>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</si>
  <si>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</si>
  <si>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</si>
  <si>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</si>
  <si>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</si>
  <si>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</si>
  <si>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</si>
  <si>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</si>
  <si>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</si>
  <si>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</si>
  <si>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</si>
  <si>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</si>
  <si>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</si>
  <si>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</si>
  <si>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</si>
  <si>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</si>
  <si>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</si>
  <si>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</si>
  <si>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</si>
  <si>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</si>
  <si>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</si>
  <si>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</si>
  <si>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</si>
  <si>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</si>
  <si>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</si>
  <si>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</si>
  <si>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</si>
  <si>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</si>
  <si>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</si>
  <si>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</si>
  <si>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</si>
  <si>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</si>
  <si>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</si>
  <si>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</si>
  <si>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</si>
  <si>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</si>
  <si>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</si>
  <si>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</si>
  <si>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</si>
  <si>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</si>
  <si>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</si>
  <si>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</si>
  <si>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</si>
  <si>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</si>
  <si>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</si>
  <si>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</si>
  <si>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</si>
  <si>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</si>
  <si>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</si>
  <si>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</si>
  <si>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</si>
  <si>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</si>
  <si>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</si>
  <si>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</si>
  <si>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</si>
  <si>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</si>
  <si>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</si>
  <si>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</si>
  <si>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</si>
  <si>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</si>
  <si>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</si>
  <si>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</si>
  <si>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</si>
  <si>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</si>
  <si>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</si>
  <si>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</si>
  <si>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</si>
  <si>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</si>
  <si>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</si>
  <si>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</si>
  <si>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</si>
  <si>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</si>
  <si>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</si>
  <si>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</si>
  <si>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</si>
  <si>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</si>
  <si>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</si>
  <si>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</si>
  <si>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</si>
  <si>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</si>
  <si>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</si>
  <si>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</si>
  <si>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</si>
  <si>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</si>
  <si>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</si>
  <si>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</si>
  <si>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</si>
  <si>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</si>
  <si>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</si>
  <si>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</si>
  <si>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</si>
  <si>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</si>
  <si>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</si>
  <si>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</si>
  <si>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</si>
  <si>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</si>
  <si>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</si>
  <si>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</si>
  <si>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</si>
  <si>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</si>
  <si>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</si>
  <si>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</si>
  <si>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</si>
  <si>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</si>
  <si>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</si>
  <si>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</si>
  <si>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</si>
  <si>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</si>
  <si>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</si>
  <si>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</si>
  <si>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</si>
  <si>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</si>
  <si>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</si>
  <si>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</si>
  <si>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</si>
  <si>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</si>
  <si>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</si>
  <si>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</si>
  <si>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</si>
  <si>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</si>
  <si>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</si>
  <si>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</si>
  <si>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</si>
  <si>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</si>
  <si>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</si>
  <si>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</si>
  <si>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</si>
  <si>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</si>
  <si>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</si>
  <si>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</si>
  <si>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</si>
  <si>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</si>
  <si>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</si>
  <si>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</si>
  <si>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</si>
  <si>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</si>
  <si>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</si>
  <si>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</si>
  <si>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</si>
  <si>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</si>
  <si>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</si>
  <si>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</si>
  <si>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</si>
  <si>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</si>
  <si>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</si>
  <si>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</si>
  <si>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</si>
  <si>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</si>
  <si>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</si>
  <si>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</si>
  <si>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</si>
  <si>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</si>
  <si>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</si>
  <si>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</si>
  <si>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</si>
  <si>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</si>
  <si>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</si>
  <si>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</si>
  <si>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</si>
  <si>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</si>
  <si>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</si>
  <si>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</si>
  <si>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</si>
  <si>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</si>
  <si>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</si>
  <si>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</si>
  <si>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</si>
  <si>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</si>
  <si>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</si>
  <si>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</si>
  <si>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</si>
  <si>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</si>
  <si>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</si>
  <si>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</si>
  <si>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</si>
  <si>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</si>
  <si>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</si>
  <si>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</si>
  <si>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</si>
  <si>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</si>
  <si>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</si>
  <si>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</si>
  <si>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</si>
  <si>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</si>
  <si>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</si>
  <si>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</si>
  <si>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</si>
  <si>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</si>
  <si>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</si>
  <si>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</si>
  <si>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</si>
  <si>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</si>
  <si>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</si>
  <si>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</si>
  <si>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</si>
  <si>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</si>
  <si>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</si>
  <si>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</si>
  <si>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</si>
  <si>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</si>
  <si>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</si>
  <si>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</si>
  <si>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</si>
  <si>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</si>
  <si>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</si>
  <si>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</si>
  <si>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</si>
  <si>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</si>
  <si>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</si>
  <si>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</si>
  <si>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</si>
  <si>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</si>
  <si>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</si>
  <si>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</si>
  <si>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</si>
  <si>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</si>
  <si>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</si>
  <si>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</si>
  <si>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</si>
  <si>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</si>
  <si>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</si>
  <si>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</si>
  <si>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</si>
  <si>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</si>
  <si>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</si>
  <si>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</si>
  <si>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</si>
  <si>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</si>
  <si>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</si>
  <si>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</si>
  <si>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</si>
  <si>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</si>
  <si>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</si>
  <si>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</si>
  <si>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</si>
  <si>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</si>
  <si>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</si>
  <si>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</si>
  <si>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</si>
  <si>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</si>
  <si>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</si>
  <si>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</si>
  <si>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</si>
  <si>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</si>
  <si>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</si>
  <si>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</si>
  <si>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</si>
  <si>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</si>
  <si>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</si>
  <si>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</si>
  <si>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</si>
  <si>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</si>
  <si>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</si>
  <si>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</si>
  <si>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</si>
  <si>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</si>
  <si>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</si>
  <si>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</si>
  <si>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</si>
  <si>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</si>
  <si>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</si>
  <si>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</si>
  <si>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</si>
  <si>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</si>
  <si>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</si>
  <si>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</si>
  <si>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</si>
  <si>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</si>
  <si>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</si>
  <si>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</si>
  <si>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</si>
  <si>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</si>
  <si>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</si>
  <si>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</si>
  <si>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</si>
  <si>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</si>
  <si>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</si>
  <si>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</si>
  <si>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</si>
  <si>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</si>
  <si>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</si>
  <si>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</si>
  <si>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</si>
  <si>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</si>
  <si>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</si>
  <si>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</si>
  <si>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</si>
  <si>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</si>
  <si>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</si>
  <si>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</si>
  <si>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</si>
  <si>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</si>
  <si>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</si>
  <si>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</si>
  <si>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</si>
  <si>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</si>
  <si>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</si>
  <si>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</si>
  <si>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</si>
  <si>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</si>
  <si>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</si>
  <si>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</si>
  <si>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</si>
  <si>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</si>
  <si>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</si>
  <si>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</si>
  <si>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</si>
  <si>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</si>
  <si>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</si>
  <si>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</si>
  <si>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</si>
  <si>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</si>
  <si>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</si>
  <si>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</si>
  <si>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</si>
  <si>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</si>
  <si>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</si>
  <si>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</si>
  <si>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</si>
  <si>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</si>
  <si>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</si>
  <si>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</si>
  <si>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</si>
  <si>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</si>
  <si>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</si>
  <si>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</si>
  <si>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</si>
  <si>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</si>
  <si>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</si>
  <si>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</si>
  <si>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</si>
  <si>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</si>
  <si>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</si>
  <si>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</si>
  <si>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</si>
  <si>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</si>
  <si>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</si>
  <si>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</si>
  <si>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</si>
  <si>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</si>
  <si>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</si>
  <si>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</si>
  <si>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</si>
  <si>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</si>
  <si>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</si>
  <si>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</si>
  <si>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</si>
  <si>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</si>
  <si>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</si>
  <si>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</si>
  <si>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</si>
  <si>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</si>
  <si>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</si>
  <si>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</si>
  <si>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</si>
  <si>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</si>
  <si>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</si>
  <si>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</si>
  <si>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</si>
  <si>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</si>
  <si>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</si>
  <si>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</si>
  <si>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</si>
  <si>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</si>
  <si>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</si>
  <si>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</si>
  <si>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</si>
  <si>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</si>
  <si>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</si>
  <si>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</si>
  <si>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</si>
  <si>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</si>
  <si>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</si>
  <si>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</si>
  <si>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</si>
  <si>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</si>
  <si>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</si>
  <si>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</si>
  <si>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</si>
  <si>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</si>
  <si>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</si>
  <si>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</si>
  <si>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</si>
  <si>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</si>
  <si>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</si>
  <si>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</si>
  <si>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</si>
  <si>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</si>
  <si>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</si>
  <si>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</si>
  <si>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</si>
  <si>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</si>
  <si>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</si>
  <si>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</si>
  <si>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</si>
  <si>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</si>
  <si>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</si>
  <si>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</si>
  <si>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</si>
  <si>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</si>
  <si>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</si>
  <si>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</si>
  <si>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</si>
  <si>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</si>
  <si>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</si>
  <si>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</si>
  <si>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</si>
  <si>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</si>
  <si>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</si>
  <si>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</si>
  <si>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</si>
  <si>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</si>
  <si>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</si>
  <si>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</si>
  <si>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</si>
  <si>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</si>
  <si>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</si>
  <si>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</si>
  <si>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</si>
  <si>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</si>
  <si>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</si>
  <si>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</si>
  <si>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</si>
  <si>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</si>
  <si>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</si>
  <si>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</si>
  <si>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</si>
  <si>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</si>
  <si>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</si>
  <si>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</si>
  <si>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</si>
  <si>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</si>
  <si>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</si>
  <si>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</si>
  <si>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</si>
  <si>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</si>
  <si>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</si>
  <si>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</si>
  <si>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</si>
  <si>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</si>
  <si>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</si>
  <si>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</si>
  <si>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</si>
  <si>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</si>
  <si>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</si>
  <si>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</si>
  <si>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</si>
  <si>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</si>
  <si>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</si>
  <si>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</si>
  <si>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</si>
  <si>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</si>
  <si>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</si>
  <si>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</si>
  <si>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</si>
  <si>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</si>
  <si>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</si>
  <si>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</si>
  <si>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</si>
  <si>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</si>
  <si>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</si>
  <si>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</si>
  <si>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</si>
  <si>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</si>
  <si>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</si>
  <si>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</si>
  <si>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</si>
  <si>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</si>
  <si>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</si>
  <si>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</si>
  <si>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</si>
  <si>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</si>
  <si>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</si>
  <si>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</si>
  <si>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</si>
  <si>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</si>
  <si>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</si>
  <si>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</si>
  <si>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</si>
  <si>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</si>
  <si>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</si>
  <si>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</si>
  <si>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</si>
  <si>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</si>
  <si>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</si>
  <si>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</si>
  <si>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</si>
  <si>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</si>
  <si>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</si>
  <si>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</si>
  <si>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</si>
  <si>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</si>
  <si>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</si>
  <si>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</si>
  <si>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</si>
  <si>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</si>
  <si>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</si>
  <si>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</si>
  <si>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</si>
  <si>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</si>
  <si>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</si>
  <si>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</si>
  <si>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</si>
  <si>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</si>
  <si>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</si>
  <si>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</si>
  <si>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</si>
  <si>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</si>
  <si>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</si>
  <si>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</si>
  <si>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</si>
  <si>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</si>
  <si>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</si>
  <si>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</si>
  <si>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</si>
  <si>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</si>
  <si>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</si>
  <si>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</si>
  <si>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</si>
  <si>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</si>
  <si>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</si>
  <si>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</si>
  <si>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</si>
  <si>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</si>
  <si>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</si>
  <si>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</si>
  <si>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</si>
  <si>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</si>
  <si>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</si>
  <si>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</si>
  <si>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</si>
  <si>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</si>
  <si>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</si>
  <si>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</si>
  <si>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</si>
  <si>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</si>
  <si>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</si>
  <si>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</si>
  <si>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</si>
  <si>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</si>
  <si>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</si>
  <si>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</si>
  <si>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</si>
  <si>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</si>
  <si>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</si>
  <si>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</si>
  <si>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</si>
  <si>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</si>
  <si>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</si>
  <si>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</si>
  <si>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</si>
  <si>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</si>
  <si>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</si>
  <si>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</si>
  <si>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</si>
  <si>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</si>
  <si>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</si>
  <si>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</si>
  <si>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</si>
  <si>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</si>
  <si>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</si>
  <si>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</si>
  <si>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</si>
  <si>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</si>
  <si>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</si>
  <si>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</si>
  <si>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</si>
  <si>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</si>
  <si>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</si>
  <si>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</si>
  <si>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</si>
  <si>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</si>
  <si>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</si>
  <si>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</si>
  <si>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</si>
  <si>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</si>
  <si>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</si>
  <si>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</si>
  <si>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</si>
  <si>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</si>
  <si>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</si>
  <si>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</si>
  <si>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</si>
  <si>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</si>
  <si>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</si>
  <si>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</si>
  <si>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</si>
  <si>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</si>
  <si>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</si>
  <si>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</si>
  <si>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</si>
  <si>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</si>
  <si>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</si>
  <si>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</si>
  <si>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</si>
  <si>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</si>
  <si>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</si>
  <si>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</si>
  <si>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</si>
  <si>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</si>
  <si>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</si>
  <si>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</si>
  <si>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</si>
  <si>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</si>
  <si>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</si>
  <si>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</si>
  <si>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</si>
  <si>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</si>
  <si>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</si>
  <si>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</si>
  <si>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</si>
  <si>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</si>
  <si>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</si>
  <si>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</si>
  <si>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</si>
  <si>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</si>
  <si>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</si>
  <si>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</si>
  <si>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</si>
  <si>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</si>
  <si>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</si>
  <si>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</si>
  <si>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</si>
  <si>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</si>
  <si>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</si>
  <si>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</si>
  <si>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</si>
  <si>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</si>
  <si>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</si>
  <si>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</si>
  <si>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</si>
  <si>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</si>
  <si>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</si>
  <si>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</si>
  <si>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</si>
  <si>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</si>
  <si>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</si>
  <si>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</si>
  <si>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</si>
  <si>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</si>
  <si>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</si>
  <si>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</si>
  <si>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</si>
  <si>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</si>
  <si>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</si>
  <si>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</si>
  <si>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</si>
  <si>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</si>
  <si>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</si>
  <si>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</si>
  <si>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</si>
  <si>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</si>
  <si>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</si>
  <si>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</si>
  <si>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</si>
  <si>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</si>
  <si>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</si>
  <si>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</si>
  <si>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</si>
  <si>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</si>
  <si>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</si>
  <si>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</si>
  <si>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</si>
  <si>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</si>
  <si>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</si>
  <si>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</si>
  <si>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</si>
  <si>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</si>
  <si>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</si>
  <si>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</si>
  <si>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</si>
  <si>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</si>
  <si>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</si>
  <si>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</si>
  <si>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</si>
  <si>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</si>
  <si>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</si>
  <si>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</si>
  <si>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</si>
  <si>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</si>
  <si>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</si>
  <si>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</si>
  <si>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</si>
  <si>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</si>
  <si>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</si>
  <si>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</si>
  <si>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</si>
  <si>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</si>
  <si>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</si>
  <si>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</si>
  <si>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</si>
  <si>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</si>
  <si>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</si>
  <si>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</si>
  <si>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</si>
  <si>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</si>
  <si>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</si>
  <si>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</si>
  <si>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</si>
  <si>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</si>
  <si>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</si>
  <si>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</si>
  <si>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</si>
  <si>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</si>
  <si>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</si>
  <si>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</si>
  <si>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</si>
  <si>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</si>
  <si>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</si>
  <si>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</si>
  <si>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</si>
  <si>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</si>
  <si>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</si>
  <si>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</si>
  <si>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</si>
  <si>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</si>
  <si>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</si>
  <si>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</si>
  <si>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</si>
  <si>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</si>
  <si>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</si>
  <si>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</si>
  <si>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</si>
  <si>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</si>
  <si>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</si>
  <si>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</si>
  <si>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</si>
  <si>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</si>
  <si>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</si>
  <si>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</si>
  <si>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</si>
  <si>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</si>
  <si>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</si>
  <si>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</si>
  <si>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</si>
  <si>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</si>
  <si>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</si>
  <si>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</si>
  <si>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</si>
  <si>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</si>
  <si>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</si>
  <si>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</si>
  <si>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</si>
  <si>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</si>
  <si>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</si>
  <si>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</si>
  <si>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</si>
  <si>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</si>
  <si>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</si>
  <si>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</si>
  <si>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</si>
  <si>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</si>
  <si>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</si>
  <si>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</si>
  <si>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</si>
  <si>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</si>
  <si>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</si>
  <si>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</si>
  <si>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</si>
  <si>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</si>
  <si>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</si>
  <si>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</si>
  <si>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</si>
  <si>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</si>
  <si>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</si>
  <si>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</si>
  <si>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</si>
  <si>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</si>
  <si>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</si>
  <si>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</si>
  <si>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</si>
  <si>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</si>
  <si>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</si>
  <si>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</si>
  <si>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</si>
  <si>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</si>
  <si>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</si>
  <si>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</si>
  <si>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</si>
  <si>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</si>
  <si>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</si>
  <si>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</si>
  <si>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</si>
  <si>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</si>
  <si>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</si>
  <si>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</si>
  <si>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</si>
  <si>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</si>
  <si>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</si>
  <si>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</si>
  <si>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</si>
  <si>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</si>
  <si>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</si>
  <si>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</si>
  <si>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</si>
  <si>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</si>
  <si>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</si>
  <si>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</si>
  <si>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</si>
  <si>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</si>
  <si>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</si>
  <si>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</si>
  <si>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</si>
  <si>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</si>
  <si>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</si>
  <si>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</si>
  <si>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</si>
  <si>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</si>
  <si>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</si>
  <si>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</si>
  <si>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</si>
  <si>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</si>
  <si>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</si>
  <si>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</si>
  <si>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</si>
  <si>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</si>
  <si>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</si>
  <si>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</si>
  <si>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</si>
  <si>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</si>
  <si>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</si>
  <si>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</si>
  <si>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</si>
  <si>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</si>
  <si>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</si>
  <si>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</si>
  <si>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</si>
  <si>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</si>
  <si>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</si>
  <si>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</si>
  <si>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</si>
  <si>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</si>
  <si>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</si>
  <si>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</si>
  <si>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</si>
  <si>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</si>
  <si>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</si>
  <si>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</si>
  <si>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</si>
  <si>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</si>
  <si>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</si>
  <si>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</si>
  <si>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</si>
  <si>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</si>
  <si>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</si>
  <si>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</si>
  <si>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</si>
  <si>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</si>
  <si>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</si>
  <si>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</si>
  <si>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</si>
  <si>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</si>
  <si>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</si>
  <si>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</si>
  <si>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</si>
  <si>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</si>
  <si>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</si>
  <si>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</si>
  <si>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</si>
  <si>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</si>
  <si>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</si>
  <si>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</si>
  <si>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</si>
  <si>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</si>
  <si>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</si>
  <si>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</si>
  <si>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</si>
  <si>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</si>
  <si>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</si>
  <si>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</si>
  <si>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</si>
  <si>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</si>
  <si>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</si>
  <si>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</si>
  <si>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</si>
  <si>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</si>
  <si>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</si>
  <si>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</si>
  <si>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</si>
  <si>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</si>
  <si>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</si>
  <si>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</si>
  <si>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</si>
  <si>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</si>
  <si>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</si>
  <si>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</si>
  <si>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</si>
  <si>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</si>
  <si>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</si>
  <si>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</si>
  <si>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</si>
  <si>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</si>
  <si>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</si>
  <si>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</si>
  <si>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</si>
  <si>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</si>
  <si>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</si>
  <si>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</si>
  <si>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</si>
  <si>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</si>
  <si>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</si>
  <si>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</si>
  <si>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</si>
  <si>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</si>
  <si>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</si>
  <si>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</si>
  <si>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</si>
  <si>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</si>
  <si>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</si>
  <si>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</si>
  <si>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</si>
  <si>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</si>
  <si>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</si>
  <si>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</si>
  <si>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</si>
  <si>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</si>
  <si>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</si>
  <si>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</si>
  <si>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</si>
  <si>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</si>
  <si>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</si>
  <si>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</si>
  <si>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</si>
  <si>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</si>
  <si>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</si>
  <si>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</si>
  <si>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</si>
  <si>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</si>
  <si>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</si>
  <si>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</si>
  <si>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</si>
  <si>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</si>
  <si>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</si>
  <si>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</si>
  <si>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</si>
  <si>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</si>
  <si>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</si>
  <si>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</si>
  <si>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</si>
  <si>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</si>
  <si>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</si>
  <si>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</si>
  <si>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</si>
  <si>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</si>
  <si>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</si>
  <si>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</si>
  <si>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</si>
  <si>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</si>
  <si>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</si>
  <si>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</si>
  <si>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</si>
  <si>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</si>
  <si>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</si>
  <si>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</si>
  <si>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</si>
  <si>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</si>
  <si>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</si>
  <si>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</si>
  <si>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</si>
  <si>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</si>
  <si>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</si>
  <si>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</si>
  <si>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</si>
  <si>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</si>
  <si>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</si>
  <si>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</si>
  <si>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</si>
  <si>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</si>
  <si>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</si>
  <si>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</si>
  <si>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</si>
  <si>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</si>
  <si>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</si>
  <si>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</si>
  <si>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</si>
  <si>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</si>
  <si>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</si>
  <si>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</si>
  <si>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</si>
  <si>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</si>
  <si>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</si>
  <si>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</si>
  <si>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</si>
  <si>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</si>
  <si>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</si>
  <si>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</si>
  <si>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</si>
  <si>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</si>
  <si>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</si>
  <si>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</si>
  <si>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</si>
  <si>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</si>
  <si>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</si>
  <si>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</si>
  <si>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</si>
  <si>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</si>
  <si>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</si>
  <si>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</si>
  <si>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</si>
  <si>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</si>
  <si>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</si>
  <si>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</si>
  <si>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</si>
  <si>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</si>
  <si>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</si>
  <si>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</si>
  <si>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</si>
  <si>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</si>
  <si>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</si>
  <si>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</si>
  <si>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</si>
  <si>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</si>
  <si>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</si>
  <si>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</si>
  <si>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</si>
  <si>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</si>
  <si>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</si>
  <si>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</si>
  <si>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</si>
  <si>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</si>
  <si>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</si>
  <si>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</si>
  <si>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</si>
  <si>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</si>
  <si>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</si>
  <si>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</si>
  <si>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</si>
  <si>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</si>
  <si>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</si>
  <si>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</si>
  <si>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</si>
  <si>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</si>
  <si>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</si>
  <si>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</si>
  <si>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</si>
  <si>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</si>
  <si>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</si>
  <si>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</si>
  <si>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</si>
  <si>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</si>
  <si>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</si>
  <si>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</si>
  <si>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</si>
  <si>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</si>
  <si>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</si>
  <si>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</si>
  <si>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</si>
  <si>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</si>
  <si>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</si>
  <si>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</si>
  <si>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</si>
  <si>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</si>
  <si>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</si>
  <si>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</si>
  <si>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</si>
  <si>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</si>
  <si>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</si>
  <si>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</si>
  <si>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</si>
  <si>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</si>
  <si>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</si>
  <si>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</si>
  <si>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</si>
  <si>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</si>
  <si>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</si>
  <si>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</si>
  <si>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</si>
  <si>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</si>
  <si>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</si>
  <si>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</si>
  <si>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</si>
  <si>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</si>
  <si>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</si>
  <si>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</si>
  <si>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</si>
  <si>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</si>
  <si>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</si>
  <si>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</si>
  <si>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</si>
  <si>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</si>
  <si>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</si>
  <si>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</si>
  <si>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</si>
  <si>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</si>
  <si>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</si>
  <si>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</si>
  <si>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</si>
  <si>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</si>
  <si>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</si>
  <si>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</si>
  <si>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</si>
  <si>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</si>
  <si>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</si>
  <si>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</si>
  <si>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</si>
  <si>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</si>
  <si>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</si>
  <si>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</si>
  <si>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</si>
  <si>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</si>
  <si>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</si>
  <si>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</si>
  <si>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</si>
  <si>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</si>
  <si>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</si>
  <si>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</si>
  <si>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</si>
  <si>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</si>
  <si>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</si>
  <si>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</si>
  <si>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</si>
  <si>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</si>
  <si>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</si>
  <si>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</si>
  <si>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</si>
  <si>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</si>
  <si>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</si>
  <si>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</si>
  <si>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</si>
  <si>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</si>
  <si>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</si>
  <si>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</si>
  <si>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</si>
  <si>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</si>
  <si>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</si>
  <si>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</si>
  <si>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</si>
  <si>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</si>
  <si>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</si>
  <si>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</si>
  <si>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</si>
  <si>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</si>
  <si>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</si>
  <si>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</si>
  <si>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</si>
  <si>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</si>
  <si>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</si>
  <si>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</si>
  <si>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</si>
  <si>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</si>
  <si>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</si>
  <si>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</si>
  <si>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</si>
  <si>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</si>
  <si>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</si>
  <si>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</si>
  <si>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</si>
  <si>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</si>
  <si>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</si>
  <si>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</si>
  <si>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</si>
  <si>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</si>
  <si>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</si>
  <si>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</si>
  <si>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</si>
  <si>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</si>
  <si>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</si>
  <si>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</si>
  <si>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</si>
  <si>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</si>
  <si>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</si>
  <si>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</si>
  <si>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</si>
  <si>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</si>
  <si>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</si>
  <si>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</si>
  <si>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</si>
  <si>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</si>
  <si>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</si>
  <si>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</si>
  <si>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</si>
  <si>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</si>
  <si>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</si>
  <si>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</si>
  <si>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</si>
  <si>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</si>
  <si>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</si>
  <si>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</si>
  <si>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</si>
  <si>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</si>
  <si>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</si>
  <si>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</si>
  <si>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</si>
  <si>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</si>
  <si>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</si>
  <si>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</si>
  <si>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</si>
  <si>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</si>
  <si>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</si>
  <si>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</si>
  <si>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</si>
  <si>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</si>
  <si>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</si>
  <si>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</si>
  <si>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</si>
  <si>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</si>
  <si>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</si>
  <si>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</si>
  <si>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</si>
  <si>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</si>
  <si>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</si>
  <si>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</si>
  <si>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</si>
  <si>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</si>
  <si>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</si>
  <si>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</si>
  <si>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</si>
  <si>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</si>
  <si>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</si>
  <si>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</si>
  <si>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</si>
  <si>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</si>
  <si>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</si>
  <si>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</si>
  <si>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</si>
  <si>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</si>
  <si>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</si>
  <si>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</si>
  <si>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</si>
  <si>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</si>
  <si>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</si>
  <si>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</si>
  <si>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</si>
  <si>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</si>
  <si>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</si>
  <si>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</si>
  <si>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</si>
  <si>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</si>
  <si>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</si>
  <si>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</si>
  <si>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</si>
  <si>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</si>
  <si>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</si>
  <si>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</si>
  <si>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</si>
  <si>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</si>
  <si>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</si>
  <si>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</si>
  <si>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</si>
  <si>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</si>
  <si>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</si>
  <si>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</si>
  <si>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</si>
  <si>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</si>
  <si>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</si>
  <si>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</si>
  <si>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</si>
  <si>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</si>
  <si>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</si>
  <si>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</si>
  <si>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</si>
  <si>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</si>
  <si>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</si>
  <si>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</si>
  <si>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</si>
  <si>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</si>
  <si>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</si>
  <si>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</si>
  <si>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</si>
  <si>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</si>
  <si>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</si>
  <si>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</si>
  <si>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</si>
  <si>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</si>
  <si>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</si>
  <si>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</si>
  <si>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</si>
  <si>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</si>
  <si>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</si>
  <si>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</si>
  <si>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</si>
  <si>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</si>
  <si>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</si>
  <si>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</si>
  <si>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</si>
  <si>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</si>
  <si>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</si>
  <si>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</si>
  <si>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</si>
  <si>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</si>
  <si>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</si>
  <si>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</si>
  <si>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</si>
  <si>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</si>
  <si>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</si>
  <si>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</si>
  <si>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</si>
  <si>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</si>
  <si>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</si>
  <si>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</si>
  <si>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</si>
  <si>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</si>
  <si>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</si>
  <si>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</si>
  <si>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</si>
  <si>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</si>
  <si>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</si>
  <si>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</si>
  <si>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</si>
  <si>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</si>
  <si>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</si>
  <si>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</si>
  <si>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</si>
  <si>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</si>
  <si>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</si>
  <si>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</si>
  <si>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</si>
  <si>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</si>
  <si>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</si>
  <si>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</si>
  <si>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</si>
  <si>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</si>
  <si>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</si>
  <si>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</si>
  <si>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</si>
  <si>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</si>
  <si>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</si>
  <si>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</si>
  <si>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</si>
  <si>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</si>
  <si>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</si>
  <si>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</si>
  <si>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</si>
  <si>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</si>
  <si>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</si>
  <si>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</si>
  <si>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</si>
  <si>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</si>
  <si>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</si>
  <si>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</si>
  <si>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</si>
  <si>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</si>
  <si>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</si>
  <si>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</si>
  <si>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</si>
  <si>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</si>
  <si>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</si>
  <si>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</si>
  <si>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</si>
  <si>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</si>
  <si>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</si>
  <si>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</si>
  <si>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</si>
  <si>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</si>
  <si>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</si>
  <si>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</si>
  <si>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</si>
  <si>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</si>
  <si>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</si>
  <si>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</si>
  <si>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</si>
  <si>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</si>
  <si>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</si>
  <si>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</si>
  <si>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</si>
  <si>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</si>
  <si>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</si>
  <si>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</si>
  <si>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</si>
  <si>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</si>
  <si>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</si>
  <si>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</si>
  <si>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</si>
  <si>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</si>
  <si>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</si>
  <si>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</si>
  <si>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</si>
  <si>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</si>
  <si>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</si>
  <si>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</si>
  <si>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</si>
  <si>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</si>
  <si>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</si>
  <si>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</si>
  <si>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</si>
  <si>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</si>
  <si>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</si>
  <si>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</si>
  <si>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</si>
  <si>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</si>
  <si>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</si>
  <si>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</si>
  <si>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</si>
  <si>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</si>
  <si>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</si>
  <si>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</si>
  <si>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</si>
  <si>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</si>
  <si>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</si>
  <si>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</si>
  <si>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</si>
  <si>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</si>
  <si>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</si>
  <si>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</si>
  <si>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</si>
  <si>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</si>
  <si>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</si>
  <si>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</si>
  <si>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</si>
  <si>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</si>
  <si>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</si>
  <si>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</si>
  <si>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</si>
  <si>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</si>
  <si>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</si>
  <si>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</si>
  <si>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</si>
  <si>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</si>
  <si>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</si>
  <si>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</si>
  <si>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</si>
  <si>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</si>
  <si>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</si>
  <si>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</si>
  <si>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</si>
  <si>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</si>
  <si>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</si>
  <si>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</si>
  <si>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</si>
  <si>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</si>
  <si>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</si>
  <si>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</si>
  <si>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</si>
  <si>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</si>
  <si>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</si>
  <si>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</si>
  <si>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</si>
  <si>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</si>
  <si>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</si>
  <si>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</si>
  <si>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</si>
  <si>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</si>
  <si>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</si>
  <si>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</si>
  <si>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</si>
  <si>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</si>
  <si>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</si>
  <si>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</si>
  <si>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</si>
  <si>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</si>
  <si>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</si>
  <si>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</si>
  <si>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</si>
  <si>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</si>
  <si>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</si>
  <si>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</si>
  <si>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</si>
  <si>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</si>
  <si>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</si>
  <si>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</si>
  <si>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</si>
  <si>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</si>
  <si>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</si>
  <si>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</si>
  <si>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</si>
  <si>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</si>
  <si>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</si>
  <si>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</si>
  <si>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</si>
  <si>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</si>
  <si>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</si>
  <si>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</si>
  <si>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</si>
  <si>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</si>
  <si>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</si>
  <si>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</si>
  <si>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</si>
  <si>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</si>
  <si>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</si>
  <si>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</si>
  <si>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</si>
  <si>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</si>
  <si>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</si>
  <si>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</si>
  <si>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</si>
  <si>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</si>
  <si>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</si>
  <si>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</si>
  <si>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</si>
  <si>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</si>
  <si>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</si>
  <si>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</si>
  <si>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</si>
  <si>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</si>
  <si>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</si>
  <si>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</si>
  <si>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</si>
  <si>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</si>
  <si>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</si>
  <si>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</si>
  <si>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</si>
  <si>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</si>
  <si>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</si>
  <si>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</si>
  <si>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</si>
  <si>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</si>
  <si>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</si>
  <si>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</si>
  <si>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</si>
  <si>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</si>
  <si>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</si>
  <si>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</si>
  <si>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</si>
  <si>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</si>
  <si>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</si>
  <si>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</si>
  <si>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</si>
  <si>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</si>
  <si>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</si>
  <si>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</si>
  <si>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</si>
  <si>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</si>
  <si>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</si>
  <si>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</si>
  <si>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</si>
  <si>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</si>
  <si>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</si>
  <si>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</si>
  <si>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</si>
  <si>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</si>
  <si>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</si>
  <si>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</si>
  <si>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</si>
  <si>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</si>
  <si>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</si>
  <si>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</si>
  <si>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</si>
  <si>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</si>
  <si>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</si>
  <si>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</si>
  <si>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</si>
  <si>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</si>
  <si>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</si>
  <si>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</si>
  <si>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</si>
  <si>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</si>
  <si>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</si>
  <si>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</si>
  <si>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</si>
  <si>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</si>
  <si>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</si>
  <si>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</si>
  <si>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</si>
  <si>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</si>
  <si>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</si>
  <si>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</si>
  <si>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</si>
  <si>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</si>
  <si>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</si>
  <si>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</si>
  <si>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</si>
  <si>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</si>
  <si>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</si>
  <si>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</si>
  <si>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</si>
  <si>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</si>
  <si>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</si>
  <si>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</si>
  <si>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</si>
  <si>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</si>
  <si>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</si>
  <si>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</si>
  <si>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</si>
  <si>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</si>
  <si>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</si>
  <si>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</si>
  <si>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</si>
  <si>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</si>
  <si>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</si>
  <si>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</si>
  <si>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</si>
  <si>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</si>
  <si>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</si>
  <si>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</si>
  <si>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</si>
  <si>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</si>
  <si>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</si>
  <si>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</si>
  <si>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</si>
  <si>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</si>
  <si>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</si>
  <si>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</si>
  <si>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</si>
  <si>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</si>
  <si>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</si>
  <si>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</si>
  <si>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</si>
  <si>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</si>
  <si>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</si>
  <si>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</si>
  <si>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</si>
  <si>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</si>
  <si>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</si>
  <si>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</si>
  <si>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</si>
  <si>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</si>
  <si>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</si>
  <si>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</si>
  <si>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</si>
  <si>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</si>
  <si>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</si>
  <si>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</si>
  <si>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</si>
  <si>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</si>
  <si>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</si>
  <si>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</si>
  <si>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</si>
  <si>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</si>
  <si>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</si>
  <si>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</si>
  <si>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</si>
  <si>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</si>
  <si>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</si>
  <si>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</si>
  <si>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</si>
  <si>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</si>
  <si>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</si>
  <si>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</si>
  <si>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</si>
  <si>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</si>
  <si>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</si>
  <si>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</si>
  <si>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</si>
  <si>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</si>
  <si>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</si>
  <si>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</si>
  <si>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</si>
  <si>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</si>
  <si>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</si>
  <si>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</si>
  <si>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</si>
  <si>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</si>
  <si>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</si>
  <si>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</si>
  <si>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</si>
  <si>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</si>
  <si>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</si>
  <si>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</si>
  <si>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</si>
  <si>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</si>
  <si>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</si>
  <si>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</si>
  <si>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</si>
  <si>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</si>
  <si>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</si>
  <si>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</si>
  <si>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</si>
  <si>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</si>
  <si>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</si>
  <si>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</si>
  <si>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</si>
  <si>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</si>
  <si>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</si>
  <si>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</si>
  <si>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</si>
  <si>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</si>
  <si>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</si>
  <si>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</si>
  <si>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</si>
  <si>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</si>
  <si>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</si>
  <si>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</si>
  <si>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</si>
  <si>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</si>
  <si>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</si>
  <si>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</si>
  <si>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</si>
  <si>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</si>
  <si>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</si>
  <si>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</si>
  <si>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</si>
  <si>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</si>
  <si>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</si>
  <si>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</si>
  <si>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</si>
  <si>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</si>
  <si>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</si>
  <si>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</si>
  <si>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</si>
  <si>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</si>
  <si>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</si>
  <si>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</si>
  <si>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</si>
  <si>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</si>
  <si>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</si>
  <si>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</si>
  <si>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</si>
  <si>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</si>
  <si>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</si>
  <si>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</si>
  <si>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</si>
  <si>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</si>
  <si>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</si>
  <si>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</si>
  <si>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</si>
  <si>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</si>
  <si>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</si>
  <si>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</si>
  <si>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</si>
  <si>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</si>
  <si>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</si>
  <si>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</si>
  <si>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</si>
  <si>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</si>
  <si>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</si>
  <si>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</si>
  <si>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</si>
  <si>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</si>
  <si>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</si>
  <si>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</si>
  <si>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</si>
  <si>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</si>
  <si>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</si>
  <si>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</si>
  <si>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</si>
  <si>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</si>
  <si>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</si>
  <si>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</si>
  <si>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</si>
  <si>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</si>
  <si>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</si>
  <si>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</si>
  <si>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</si>
  <si>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</si>
  <si>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</si>
  <si>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</si>
  <si>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</si>
  <si>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</si>
  <si>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</si>
  <si>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</si>
  <si>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</si>
  <si>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</si>
  <si>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</si>
  <si>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</si>
  <si>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</si>
  <si>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</si>
  <si>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</si>
  <si>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</si>
  <si>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</si>
  <si>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</si>
  <si>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</si>
  <si>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</si>
  <si>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</si>
  <si>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</si>
  <si>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</si>
  <si>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</si>
  <si>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</si>
  <si>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</si>
  <si>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</si>
  <si>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</si>
  <si>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</si>
  <si>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</si>
  <si>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</si>
  <si>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</si>
  <si>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</si>
  <si>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</si>
  <si>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</si>
  <si>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</si>
  <si>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</si>
  <si>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</si>
  <si>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</si>
  <si>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</si>
  <si>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</si>
  <si>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</si>
  <si>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</si>
  <si>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</si>
  <si>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</si>
  <si>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</si>
  <si>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</si>
  <si>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</si>
  <si>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</si>
  <si>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</si>
  <si>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</si>
  <si>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</si>
  <si>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</si>
  <si>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</si>
  <si>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</si>
  <si>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</si>
  <si>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</si>
  <si>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</si>
  <si>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</si>
  <si>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</si>
  <si>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</si>
  <si>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</si>
  <si>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</si>
  <si>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</si>
  <si>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</si>
  <si>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</si>
  <si>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</si>
  <si>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</si>
  <si>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</si>
  <si>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</si>
  <si>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</si>
  <si>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</si>
  <si>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</si>
  <si>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</si>
  <si>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</si>
  <si>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</si>
  <si>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</si>
  <si>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</si>
  <si>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</si>
  <si>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</si>
  <si>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</si>
  <si>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</si>
  <si>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</si>
  <si>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</si>
  <si>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</si>
  <si>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</si>
  <si>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</si>
  <si>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</si>
  <si>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</si>
  <si>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</si>
  <si>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</si>
  <si>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</si>
  <si>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</si>
  <si>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</si>
  <si>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</si>
  <si>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</si>
  <si>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</si>
  <si>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</si>
  <si>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</si>
  <si>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</si>
  <si>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</si>
  <si>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</si>
  <si>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</si>
  <si>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</si>
  <si>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</si>
  <si>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</si>
  <si>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</si>
  <si>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</si>
  <si>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</si>
  <si>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</si>
  <si>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</si>
  <si>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</si>
  <si>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</si>
  <si>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</si>
  <si>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</si>
  <si>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</si>
  <si>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</si>
  <si>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</si>
  <si>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</si>
  <si>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</si>
  <si>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</si>
  <si>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</si>
  <si>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</si>
  <si>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</si>
  <si>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</si>
  <si>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</si>
  <si>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</si>
  <si>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</si>
  <si>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</si>
  <si>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</si>
  <si>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</si>
  <si>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</si>
  <si>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</si>
  <si>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</si>
  <si>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</si>
  <si>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</si>
  <si>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</si>
  <si>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</si>
  <si>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</si>
  <si>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</si>
  <si>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</si>
  <si>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</si>
  <si>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</si>
  <si>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</si>
  <si>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</si>
  <si>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</si>
  <si>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</si>
  <si>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</si>
  <si>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</si>
  <si>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</si>
  <si>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</si>
  <si>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</si>
  <si>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</si>
  <si>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</si>
  <si>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</si>
  <si>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</si>
  <si>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</si>
  <si>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</si>
  <si>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</si>
  <si>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</si>
  <si>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</si>
  <si>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</si>
  <si>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</si>
  <si>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</si>
  <si>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</si>
  <si>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</si>
  <si>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</si>
  <si>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</si>
  <si>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</si>
  <si>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</si>
  <si>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</si>
  <si>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</si>
  <si>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</si>
  <si>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</si>
  <si>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</si>
  <si>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</si>
  <si>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</si>
  <si>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</si>
  <si>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</si>
  <si>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</si>
  <si>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</si>
  <si>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</si>
  <si>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</si>
  <si>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</si>
  <si>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</si>
  <si>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</si>
  <si>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</si>
  <si>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</si>
  <si>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</si>
  <si>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</si>
  <si>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</si>
  <si>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</si>
  <si>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</si>
  <si>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</si>
  <si>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</si>
  <si>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</si>
  <si>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</si>
  <si>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</si>
  <si>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</si>
  <si>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</si>
  <si>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</si>
  <si>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</si>
  <si>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</si>
  <si>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</si>
  <si>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</si>
  <si>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</si>
  <si>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</si>
  <si>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</si>
  <si>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</si>
  <si>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</si>
  <si>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</si>
  <si>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</si>
  <si>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</si>
  <si>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</si>
  <si>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</si>
  <si>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</si>
  <si>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</si>
  <si>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</si>
  <si>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</si>
  <si>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</si>
  <si>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</si>
  <si>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</si>
  <si>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</si>
  <si>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</si>
  <si>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</si>
  <si>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</si>
  <si>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</si>
  <si>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</si>
  <si>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</si>
  <si>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</si>
  <si>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</si>
  <si>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</si>
  <si>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</si>
  <si>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</si>
  <si>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</si>
  <si>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</si>
  <si>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</si>
  <si>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</si>
  <si>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</si>
  <si>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</si>
  <si>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</si>
  <si>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</si>
  <si>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</si>
  <si>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</si>
  <si>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</si>
  <si>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</si>
  <si>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</si>
  <si>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</si>
  <si>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</si>
  <si>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</si>
  <si>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</si>
  <si>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</si>
  <si>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</si>
  <si>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</si>
  <si>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</si>
  <si>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</si>
  <si>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</si>
  <si>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</si>
  <si>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</si>
  <si>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</si>
  <si>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</si>
  <si>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</si>
  <si>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</si>
  <si>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</si>
  <si>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</si>
  <si>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</si>
  <si>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</si>
  <si>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</si>
  <si>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</si>
  <si>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</si>
  <si>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</si>
  <si>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</si>
  <si>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</si>
  <si>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</si>
  <si>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</si>
  <si>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</si>
  <si>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</si>
  <si>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</si>
  <si>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</si>
  <si>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</si>
  <si>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</si>
  <si>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</si>
  <si>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</si>
  <si>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</si>
  <si>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</si>
  <si>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</si>
  <si>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</si>
  <si>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</si>
  <si>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</si>
  <si>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</si>
  <si>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</si>
  <si>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</si>
  <si>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</si>
  <si>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</si>
  <si>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</si>
  <si>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</si>
  <si>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</si>
  <si>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</si>
  <si>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</si>
  <si>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</si>
  <si>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</si>
  <si>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</si>
  <si>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</si>
  <si>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</si>
  <si>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</si>
  <si>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</si>
  <si>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</si>
  <si>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</si>
  <si>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</si>
  <si>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</si>
  <si>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</si>
  <si>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</si>
  <si>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</si>
  <si>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</si>
  <si>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</si>
  <si>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</si>
  <si>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</si>
  <si>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</si>
  <si>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</si>
  <si>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</si>
  <si>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</si>
  <si>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</si>
  <si>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</si>
  <si>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</si>
  <si>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</si>
  <si>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</si>
  <si>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</si>
  <si>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</si>
  <si>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</si>
  <si>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</si>
  <si>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</si>
  <si>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</si>
  <si>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</si>
  <si>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</si>
  <si>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</si>
  <si>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</si>
  <si>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</si>
  <si>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</si>
  <si>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</si>
  <si>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</si>
  <si>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</si>
  <si>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</si>
  <si>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</si>
  <si>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</si>
  <si>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</si>
  <si>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</si>
  <si>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</si>
  <si>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</si>
  <si>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</si>
  <si>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</si>
  <si>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</si>
  <si>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</si>
  <si>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</si>
  <si>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</si>
  <si>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</si>
  <si>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</si>
  <si>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</si>
  <si>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</si>
  <si>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</si>
  <si>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</si>
  <si>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</si>
  <si>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</si>
  <si>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</si>
  <si>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</si>
  <si>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</si>
  <si>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</si>
  <si>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</si>
  <si>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</si>
  <si>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</si>
  <si>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</si>
  <si>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</si>
  <si>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</si>
  <si>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</si>
  <si>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</si>
  <si>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</si>
  <si>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</si>
  <si>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</si>
  <si>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</si>
  <si>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</si>
  <si>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</si>
  <si>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</si>
  <si>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</si>
  <si>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</si>
  <si>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</si>
  <si>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</si>
  <si>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</si>
  <si>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</si>
  <si>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</si>
  <si>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</si>
  <si>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</si>
  <si>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</si>
  <si>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</si>
  <si>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</si>
  <si>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</si>
  <si>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</si>
  <si>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</si>
  <si>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</si>
  <si>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</si>
  <si>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</si>
  <si>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</si>
  <si>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</si>
  <si>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</si>
  <si>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</si>
  <si>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</si>
  <si>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</si>
  <si>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</si>
  <si>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</si>
  <si>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</si>
  <si>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</si>
  <si>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</si>
  <si>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</si>
  <si>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</si>
  <si>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</si>
  <si>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</si>
  <si>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</si>
  <si>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</si>
  <si>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</si>
  <si>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</si>
  <si>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</si>
  <si>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</si>
  <si>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</si>
  <si>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</si>
  <si>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</si>
  <si>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</si>
  <si>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</si>
  <si>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</si>
  <si>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</si>
  <si>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</si>
  <si>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</si>
  <si>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</si>
  <si>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</si>
  <si>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</si>
  <si>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</si>
  <si>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</si>
  <si>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</si>
  <si>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</si>
  <si>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</si>
  <si>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</si>
  <si>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</si>
  <si>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</si>
  <si>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</si>
  <si>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</si>
  <si>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</si>
  <si>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</si>
  <si>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</si>
  <si>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</si>
  <si>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</si>
  <si>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</si>
  <si>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</si>
  <si>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</si>
  <si>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</si>
  <si>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</si>
  <si>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</si>
  <si>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</si>
  <si>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</si>
  <si>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</si>
  <si>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</si>
  <si>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</si>
  <si>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</si>
  <si>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</si>
  <si>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</si>
  <si>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</si>
  <si>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</si>
  <si>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</si>
  <si>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</si>
  <si>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</si>
  <si>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</si>
  <si>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</si>
  <si>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</si>
  <si>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</si>
  <si>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</si>
  <si>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</si>
  <si>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</si>
  <si>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</si>
  <si>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</si>
  <si>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</si>
  <si>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</si>
  <si>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</si>
  <si>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</si>
  <si>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</si>
  <si>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</si>
  <si>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</si>
  <si>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</si>
  <si>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</si>
  <si>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</si>
  <si>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</si>
  <si>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</si>
  <si>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</si>
  <si>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</si>
  <si>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</si>
  <si>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</si>
  <si>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</si>
  <si>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</si>
  <si>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</si>
  <si>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</si>
  <si>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</si>
  <si>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</si>
  <si>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</si>
  <si>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</si>
  <si>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</si>
  <si>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</si>
  <si>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</si>
  <si>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</si>
  <si>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</si>
  <si>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</si>
  <si>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</si>
  <si>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</si>
  <si>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</si>
  <si>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</si>
  <si>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</si>
  <si>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</si>
  <si>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</si>
  <si>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</si>
  <si>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</si>
  <si>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</si>
  <si>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</si>
  <si>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</si>
  <si>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</si>
  <si>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</si>
  <si>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</si>
  <si>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</si>
  <si>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</si>
  <si>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</si>
  <si>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</si>
  <si>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</si>
  <si>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</si>
  <si>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</si>
  <si>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</si>
  <si>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</si>
  <si>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</si>
  <si>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</si>
  <si>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</si>
  <si>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</si>
  <si>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</si>
  <si>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</si>
  <si>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</si>
  <si>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</si>
  <si>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</si>
  <si>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</si>
  <si>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</si>
  <si>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</si>
  <si>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</si>
  <si>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</si>
  <si>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</si>
  <si>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</si>
  <si>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</si>
  <si>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</si>
  <si>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</si>
  <si>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</si>
  <si>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</si>
  <si>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</si>
  <si>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</si>
  <si>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</si>
  <si>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</si>
  <si>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</si>
  <si>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</si>
  <si>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</si>
  <si>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</si>
  <si>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</si>
  <si>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</si>
  <si>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</si>
  <si>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</si>
  <si>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</si>
  <si>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</si>
  <si>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</si>
  <si>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</si>
  <si>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</si>
  <si>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</si>
  <si>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</si>
  <si>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</si>
  <si>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</si>
  <si>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</si>
  <si>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</si>
  <si>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</si>
  <si>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</si>
  <si>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</si>
  <si>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</si>
  <si>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</si>
  <si>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</si>
  <si>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</si>
  <si>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</si>
  <si>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</si>
  <si>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</si>
  <si>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</si>
  <si>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</si>
  <si>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</si>
  <si>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</si>
  <si>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</si>
  <si>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</si>
  <si>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</si>
  <si>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</si>
  <si>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</si>
  <si>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</si>
  <si>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</si>
  <si>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</si>
  <si>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</si>
  <si>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</si>
  <si>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</si>
  <si>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</si>
  <si>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</si>
  <si>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</si>
  <si>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</si>
  <si>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</si>
  <si>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</si>
  <si>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</si>
  <si>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</si>
  <si>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</si>
  <si>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</si>
  <si>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</si>
  <si>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</si>
  <si>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</si>
  <si>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</si>
  <si>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</si>
  <si>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</si>
  <si>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</si>
  <si>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</si>
  <si>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</si>
  <si>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</si>
  <si>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</si>
  <si>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</si>
  <si>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</si>
  <si>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</si>
  <si>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</si>
  <si>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</si>
  <si>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</si>
  <si>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</si>
  <si>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</si>
  <si>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</si>
  <si>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</si>
  <si>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</si>
  <si>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</si>
  <si>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</si>
  <si>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</si>
  <si>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</si>
  <si>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</si>
  <si>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</si>
  <si>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</si>
  <si>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</si>
  <si>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</si>
  <si>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</si>
  <si>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</si>
  <si>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</si>
  <si>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</si>
  <si>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</si>
  <si>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</si>
  <si>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</si>
  <si>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</si>
  <si>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</si>
  <si>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</si>
  <si>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</si>
  <si>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</si>
  <si>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</si>
  <si>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</si>
  <si>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</si>
  <si>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</si>
  <si>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</si>
  <si>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</si>
  <si>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</si>
  <si>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</si>
  <si>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</si>
  <si>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</si>
  <si>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</si>
  <si>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</si>
  <si>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</si>
  <si>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</si>
  <si>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</si>
  <si>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</si>
  <si>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</si>
  <si>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</si>
  <si>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</si>
  <si>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</si>
  <si>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</si>
  <si>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</si>
  <si>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</si>
  <si>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</si>
  <si>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</si>
  <si>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</si>
  <si>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</si>
  <si>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</si>
  <si>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</si>
  <si>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</si>
  <si>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</si>
  <si>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</si>
  <si>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</si>
  <si>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</si>
  <si>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</si>
  <si>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</si>
  <si>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</si>
  <si>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</si>
  <si>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</si>
  <si>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</si>
  <si>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</si>
  <si>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</si>
  <si>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</si>
  <si>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</si>
  <si>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</si>
  <si>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</si>
  <si>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</si>
  <si>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</si>
  <si>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</si>
  <si>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</si>
  <si>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</si>
  <si>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</si>
  <si>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</si>
  <si>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</si>
  <si>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</si>
  <si>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</si>
  <si>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</si>
  <si>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</si>
  <si>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</si>
  <si>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</si>
  <si>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</si>
  <si>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</si>
  <si>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</si>
  <si>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</si>
  <si>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</si>
  <si>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</si>
  <si>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</si>
  <si>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</si>
  <si>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</si>
  <si>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</si>
  <si>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</si>
  <si>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</si>
  <si>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</si>
  <si>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</si>
  <si>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</si>
  <si>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</si>
  <si>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</si>
  <si>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</si>
  <si>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</si>
  <si>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</si>
  <si>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</si>
  <si>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</si>
  <si>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</si>
  <si>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</si>
  <si>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</si>
  <si>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</si>
  <si>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</si>
  <si>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</si>
  <si>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</si>
  <si>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</si>
  <si>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</si>
  <si>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</si>
  <si>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</si>
  <si>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</si>
  <si>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</si>
  <si>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</si>
  <si>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</si>
  <si>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</si>
  <si>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</si>
  <si>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</si>
  <si>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</si>
  <si>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</si>
  <si>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</si>
  <si>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</si>
  <si>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</si>
  <si>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</si>
  <si>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</si>
  <si>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</si>
  <si>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</si>
  <si>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</si>
  <si>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</si>
  <si>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</si>
  <si>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</si>
  <si>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</si>
  <si>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</si>
  <si>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</si>
  <si>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</si>
  <si>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</si>
  <si>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</si>
  <si>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</si>
  <si>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</si>
  <si>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</si>
  <si>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</si>
  <si>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</si>
  <si>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</si>
  <si>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</si>
  <si>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</si>
  <si>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</si>
  <si>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</si>
  <si>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</si>
  <si>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</si>
  <si>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</si>
  <si>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</si>
  <si>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</si>
  <si>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</si>
  <si>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</si>
  <si>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</si>
  <si>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</si>
  <si>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</si>
  <si>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</si>
  <si>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</si>
  <si>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</si>
  <si>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</si>
  <si>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</si>
  <si>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</si>
  <si>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</si>
  <si>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</si>
  <si>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</si>
  <si>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</si>
  <si>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</si>
  <si>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</si>
  <si>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</si>
  <si>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</si>
  <si>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</si>
  <si>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</si>
  <si>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</si>
  <si>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</si>
  <si>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</si>
  <si>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</si>
  <si>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</si>
  <si>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</si>
  <si>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</si>
  <si>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</si>
  <si>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</si>
  <si>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</si>
  <si>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</si>
  <si>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</si>
  <si>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</si>
  <si>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</si>
  <si>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</si>
  <si>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</si>
  <si>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</si>
  <si>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</si>
  <si>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</si>
  <si>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</si>
  <si>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</si>
  <si>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</si>
  <si>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</si>
  <si>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</si>
  <si>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</si>
  <si>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</si>
  <si>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</si>
  <si>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</si>
  <si>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</si>
  <si>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</si>
  <si>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</si>
  <si>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</si>
  <si>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</si>
  <si>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</si>
  <si>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</si>
  <si>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</si>
  <si>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</si>
  <si>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</si>
  <si>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</si>
  <si>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</si>
  <si>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</si>
  <si>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</si>
  <si>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</si>
  <si>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</si>
  <si>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</si>
  <si>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</si>
  <si>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</si>
  <si>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</si>
  <si>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</si>
  <si>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</si>
  <si>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</si>
  <si>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</si>
  <si>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</si>
  <si>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</si>
  <si>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</si>
  <si>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</si>
  <si>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</si>
  <si>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</si>
  <si>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</si>
  <si>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</si>
  <si>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</si>
  <si>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</si>
  <si>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</si>
  <si>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</si>
  <si>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</si>
  <si>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</si>
  <si>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</si>
  <si>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</si>
  <si>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</si>
  <si>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</si>
  <si>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</si>
  <si>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</si>
  <si>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</si>
  <si>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</si>
  <si>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</si>
  <si>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</si>
  <si>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</si>
  <si>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</si>
  <si>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</si>
  <si>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</si>
  <si>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</si>
  <si>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</si>
  <si>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</si>
  <si>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</si>
  <si>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</si>
  <si>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</si>
  <si>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</si>
  <si>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</si>
  <si>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</si>
  <si>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</si>
  <si>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</si>
  <si>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</si>
  <si>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</si>
  <si>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</si>
  <si>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</si>
  <si>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</si>
  <si>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</si>
  <si>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</si>
  <si>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</si>
  <si>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</si>
  <si>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</si>
  <si>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</si>
  <si>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</si>
  <si>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</si>
  <si>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</si>
  <si>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</si>
  <si>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</si>
  <si>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</si>
  <si>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</si>
  <si>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</si>
  <si>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</si>
  <si>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</si>
  <si>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</si>
  <si>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</si>
  <si>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</si>
  <si>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</si>
  <si>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</si>
  <si>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</si>
  <si>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</si>
  <si>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</si>
  <si>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</si>
  <si>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</si>
  <si>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</si>
  <si>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</si>
  <si>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</si>
  <si>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</si>
  <si>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</si>
  <si>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</si>
  <si>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</si>
  <si>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</si>
  <si>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</si>
  <si>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</si>
  <si>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</si>
  <si>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</si>
  <si>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</si>
  <si>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</si>
  <si>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</si>
  <si>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</si>
  <si>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</si>
  <si>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</si>
  <si>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</si>
  <si>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</si>
  <si>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</si>
  <si>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</si>
  <si>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</si>
  <si>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</si>
  <si>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</si>
  <si>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</si>
  <si>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</si>
  <si>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</si>
  <si>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</si>
  <si>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</si>
  <si>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</si>
  <si>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</si>
  <si>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</si>
  <si>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</si>
  <si>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</si>
  <si>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</si>
  <si>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</si>
  <si>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</si>
  <si>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</si>
  <si>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</si>
  <si>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</si>
  <si>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</si>
  <si>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</si>
  <si>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</si>
  <si>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</si>
  <si>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</si>
  <si>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</si>
  <si>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</si>
  <si>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</si>
  <si>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</si>
  <si>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</si>
  <si>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</si>
  <si>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</si>
  <si>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</si>
  <si>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</si>
  <si>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</si>
  <si>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</si>
  <si>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</si>
  <si>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</si>
  <si>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</si>
  <si>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</si>
  <si>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</si>
  <si>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</si>
  <si>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</si>
  <si>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</si>
  <si>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</si>
  <si>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</si>
  <si>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</si>
  <si>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</si>
  <si>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</si>
  <si>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</si>
  <si>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</si>
  <si>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</si>
  <si>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</si>
  <si>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</si>
  <si>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</si>
  <si>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</si>
  <si>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</si>
  <si>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</si>
  <si>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</si>
  <si>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</si>
  <si>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</si>
  <si>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</si>
  <si>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</si>
  <si>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</si>
  <si>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</si>
  <si>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</si>
  <si>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</si>
  <si>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</si>
  <si>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</si>
  <si>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</si>
  <si>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</si>
  <si>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</si>
  <si>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</si>
  <si>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</si>
  <si>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</si>
  <si>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</si>
  <si>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</si>
  <si>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</si>
  <si>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</si>
  <si>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</si>
  <si>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</si>
  <si>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</si>
  <si>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</si>
  <si>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</si>
  <si>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</si>
  <si>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</si>
  <si>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</si>
  <si>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</si>
  <si>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</si>
  <si>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</si>
  <si>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</si>
  <si>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</si>
  <si>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</si>
  <si>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</si>
  <si>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</si>
  <si>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</si>
  <si>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</si>
  <si>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</si>
  <si>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</si>
  <si>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</si>
  <si>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</si>
  <si>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</si>
  <si>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</si>
  <si>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</si>
  <si>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</si>
  <si>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</si>
  <si>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</si>
  <si>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</si>
  <si>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</si>
  <si>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</si>
  <si>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</si>
  <si>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</si>
  <si>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</si>
  <si>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</si>
  <si>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</si>
  <si>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</si>
  <si>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</si>
  <si>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</si>
  <si>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</si>
  <si>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</si>
  <si>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</si>
  <si>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</si>
  <si>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</si>
  <si>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</si>
  <si>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</si>
  <si>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</si>
  <si>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</si>
  <si>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</si>
  <si>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</si>
  <si>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</si>
  <si>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</si>
  <si>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</si>
  <si>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</si>
  <si>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</si>
  <si>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</si>
  <si>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</si>
  <si>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</si>
  <si>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</si>
  <si>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</si>
  <si>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</si>
  <si>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</si>
  <si>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</si>
  <si>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</si>
  <si>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</si>
  <si>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</si>
  <si>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</si>
  <si>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</si>
  <si>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</si>
  <si>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</si>
  <si>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</si>
  <si>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</si>
  <si>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</si>
  <si>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</si>
  <si>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</si>
  <si>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</si>
  <si>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</si>
  <si>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</si>
  <si>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</si>
  <si>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</si>
  <si>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</si>
  <si>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</si>
  <si>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</si>
  <si>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</si>
  <si>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</si>
  <si>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</si>
  <si>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</si>
  <si>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</si>
  <si>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</si>
  <si>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</si>
  <si>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</si>
  <si>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</si>
  <si>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</si>
  <si>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</si>
  <si>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</si>
  <si>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</si>
  <si>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</si>
  <si>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</si>
  <si>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</si>
  <si>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</si>
  <si>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</si>
  <si>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</si>
  <si>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</si>
  <si>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</si>
  <si>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</si>
  <si>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</si>
  <si>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</si>
  <si>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</si>
  <si>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</si>
  <si>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</si>
  <si>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</si>
  <si>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</si>
  <si>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</si>
  <si>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</si>
  <si>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</si>
  <si>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</si>
  <si>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</si>
  <si>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</si>
  <si>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</si>
  <si>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</si>
  <si>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</si>
  <si>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</si>
  <si>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</si>
  <si>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</si>
  <si>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</si>
  <si>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</si>
  <si>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</si>
  <si>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</si>
  <si>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</si>
  <si>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</si>
  <si>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</si>
  <si>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</si>
  <si>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</si>
  <si>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</si>
  <si>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</si>
  <si>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</si>
  <si>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</si>
  <si>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</si>
  <si>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</si>
  <si>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</si>
  <si>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</si>
  <si>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</si>
  <si>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</si>
  <si>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</si>
  <si>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</si>
  <si>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</si>
  <si>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</si>
  <si>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</si>
  <si>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</si>
  <si>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</si>
  <si>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</si>
  <si>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</si>
  <si>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</si>
  <si>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</si>
  <si>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</si>
  <si>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</si>
  <si>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</si>
  <si>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</si>
  <si>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</si>
  <si>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</si>
  <si>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</si>
  <si>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</si>
  <si>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</si>
  <si>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</si>
  <si>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</si>
  <si>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</si>
  <si>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</si>
  <si>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</si>
  <si>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</si>
  <si>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</si>
  <si>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</si>
  <si>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</si>
  <si>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</si>
  <si>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</si>
  <si>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</si>
  <si>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</si>
  <si>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</si>
  <si>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</si>
  <si>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</si>
  <si>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</si>
  <si>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</si>
  <si>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</si>
  <si>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</si>
  <si>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</si>
  <si>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</si>
  <si>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</si>
  <si>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</si>
  <si>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</si>
  <si>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</si>
  <si>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</si>
  <si>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</si>
  <si>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</si>
  <si>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</si>
  <si>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</si>
  <si>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</si>
  <si>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</si>
  <si>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</si>
  <si>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</si>
  <si>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</si>
  <si>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</si>
  <si>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</si>
  <si>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</si>
  <si>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</si>
  <si>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</si>
  <si>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</si>
  <si>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</si>
  <si>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</si>
  <si>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</si>
  <si>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</si>
  <si>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</si>
  <si>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</si>
  <si>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</si>
  <si>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</si>
  <si>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</si>
  <si>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</si>
  <si>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</si>
  <si>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</si>
  <si>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</si>
  <si>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</si>
  <si>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</si>
  <si>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</si>
  <si>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</si>
  <si>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</si>
  <si>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</si>
  <si>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</si>
  <si>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</si>
  <si>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</si>
  <si>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</si>
  <si>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</si>
  <si>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</si>
  <si>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</si>
  <si>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</si>
  <si>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</si>
  <si>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</si>
  <si>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</si>
  <si>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</si>
  <si>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</si>
  <si>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</si>
  <si>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</si>
  <si>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</si>
  <si>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</si>
  <si>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</si>
  <si>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</si>
  <si>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</si>
  <si>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</si>
  <si>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</si>
  <si>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</si>
  <si>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</si>
  <si>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</si>
  <si>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</si>
  <si>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</si>
  <si>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</si>
  <si>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</si>
  <si>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</si>
  <si>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</si>
  <si>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</si>
  <si>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</si>
  <si>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</si>
  <si>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</si>
  <si>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</si>
  <si>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</si>
  <si>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</si>
  <si>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</si>
  <si>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</si>
  <si>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</si>
  <si>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</si>
  <si>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</si>
  <si>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</si>
  <si>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</si>
  <si>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</si>
  <si>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</si>
  <si>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</si>
  <si>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</si>
  <si>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</si>
  <si>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</si>
  <si>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</si>
  <si>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</si>
  <si>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</si>
  <si>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</si>
  <si>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</si>
  <si>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</si>
  <si>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</si>
  <si>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</si>
  <si>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</si>
  <si>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</si>
  <si>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</si>
  <si>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</si>
  <si>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</si>
  <si>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</si>
  <si>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</si>
  <si>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</si>
  <si>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</si>
  <si>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</si>
  <si>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</si>
  <si>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</si>
  <si>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</si>
  <si>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</si>
  <si>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</si>
  <si>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</si>
  <si>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</si>
  <si>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</si>
  <si>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</si>
  <si>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</si>
  <si>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</si>
  <si>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</si>
  <si>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</si>
  <si>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</si>
  <si>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</si>
  <si>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</si>
  <si>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</si>
  <si>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</si>
  <si>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</si>
  <si>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</si>
  <si>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</si>
  <si>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</si>
  <si>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</si>
  <si>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</si>
  <si>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</si>
  <si>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</si>
  <si>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</si>
  <si>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</si>
  <si>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</si>
  <si>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</si>
  <si>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</si>
  <si>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</si>
  <si>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</si>
  <si>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</si>
  <si>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</si>
  <si>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</si>
  <si>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</si>
  <si>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</si>
  <si>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</si>
  <si>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</si>
  <si>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</si>
  <si>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</si>
  <si>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</si>
  <si>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</si>
  <si>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</si>
  <si>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</si>
  <si>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</si>
  <si>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</si>
  <si>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</si>
  <si>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</si>
  <si>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</si>
  <si>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</si>
  <si>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</si>
  <si>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</si>
  <si>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</si>
  <si>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</si>
  <si>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</si>
  <si>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</si>
  <si>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</si>
  <si>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</si>
  <si>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</si>
  <si>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</si>
  <si>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</si>
  <si>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</si>
  <si>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</si>
  <si>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</si>
  <si>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</si>
  <si>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</si>
  <si>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</si>
  <si>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</si>
  <si>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</si>
  <si>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</si>
  <si>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</si>
  <si>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</si>
  <si>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</si>
  <si>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</si>
  <si>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</si>
  <si>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</si>
  <si>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</si>
  <si>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</si>
  <si>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</si>
  <si>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</si>
  <si>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</si>
  <si>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</si>
  <si>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</si>
  <si>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</si>
  <si>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</si>
  <si>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</si>
  <si>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</si>
  <si>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</si>
  <si>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</si>
  <si>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</si>
  <si>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</si>
  <si>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</si>
  <si>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</si>
  <si>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</si>
  <si>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</si>
  <si>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</si>
  <si>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</si>
  <si>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</si>
  <si>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</si>
  <si>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</si>
  <si>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</si>
  <si>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</si>
  <si>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</si>
  <si>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</si>
  <si>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</si>
  <si>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</si>
  <si>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</si>
  <si>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</si>
  <si>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</si>
  <si>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</si>
  <si>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</si>
  <si>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</si>
  <si>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</si>
  <si>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</si>
  <si>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</si>
  <si>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</si>
  <si>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</si>
  <si>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</si>
  <si>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</si>
  <si>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</si>
  <si>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</si>
  <si>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</si>
  <si>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</si>
  <si>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</si>
  <si>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</si>
  <si>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</si>
  <si>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</si>
  <si>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</si>
  <si>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</si>
  <si>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</si>
  <si>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</si>
  <si>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</si>
  <si>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</si>
  <si>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</si>
  <si>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</si>
  <si>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</si>
  <si>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</si>
  <si>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</si>
  <si>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</si>
  <si>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</si>
  <si>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</si>
  <si>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</si>
  <si>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</si>
  <si>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</si>
  <si>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</si>
  <si>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</si>
  <si>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</si>
  <si>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</si>
  <si>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</si>
  <si>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</si>
  <si>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</si>
  <si>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</si>
  <si>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</si>
  <si>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</si>
  <si>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</si>
  <si>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</si>
  <si>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</si>
  <si>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</si>
  <si>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</si>
  <si>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</si>
  <si>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</si>
  <si>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</si>
  <si>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</si>
  <si>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</si>
  <si>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</si>
  <si>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</si>
  <si>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</si>
  <si>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</si>
  <si>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</si>
  <si>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</si>
  <si>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</si>
  <si>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</si>
  <si>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</si>
  <si>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</si>
  <si>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</si>
  <si>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</si>
  <si>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</si>
  <si>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</si>
  <si>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</si>
  <si>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</si>
  <si>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</si>
  <si>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</si>
  <si>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</si>
  <si>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</si>
  <si>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</si>
  <si>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</si>
  <si>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</si>
  <si>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</si>
  <si>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</si>
  <si>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</si>
  <si>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</si>
  <si>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</si>
  <si>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</si>
  <si>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</si>
  <si>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</si>
  <si>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</si>
  <si>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</si>
  <si>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</si>
  <si>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</si>
  <si>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</si>
  <si>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</si>
  <si>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</si>
  <si>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</si>
  <si>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</si>
  <si>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</si>
  <si>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</si>
  <si>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</si>
  <si>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</si>
  <si>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</si>
  <si>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</si>
  <si>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</si>
  <si>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</si>
  <si>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</si>
  <si>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</si>
  <si>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</si>
  <si>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</si>
  <si>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</si>
  <si>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</si>
  <si>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</si>
  <si>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</si>
  <si>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</si>
  <si>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</si>
  <si>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</si>
  <si>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</si>
  <si>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</si>
  <si>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</si>
  <si>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</si>
  <si>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</si>
  <si>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</si>
  <si>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</si>
  <si>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</si>
  <si>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</si>
  <si>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</si>
  <si>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</si>
  <si>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</si>
  <si>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</si>
  <si>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</si>
  <si>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</si>
  <si>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</si>
  <si>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</si>
  <si>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</si>
  <si>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</si>
  <si>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</si>
  <si>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</si>
  <si>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</si>
  <si>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</si>
  <si>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</si>
  <si>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</si>
  <si>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</si>
  <si>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</si>
  <si>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</si>
  <si>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</si>
  <si>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</si>
  <si>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</si>
  <si>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</si>
  <si>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</si>
  <si>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</si>
  <si>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</si>
  <si>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</si>
  <si>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</si>
  <si>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</si>
  <si>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</si>
  <si>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</si>
  <si>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</si>
  <si>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</si>
  <si>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</si>
  <si>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</si>
  <si>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</si>
  <si>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</si>
  <si>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</si>
  <si>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</si>
  <si>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</si>
  <si>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</si>
  <si>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</si>
  <si>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</si>
  <si>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</si>
  <si>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</si>
  <si>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</si>
  <si>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</si>
  <si>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</si>
  <si>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</si>
  <si>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</si>
  <si>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</si>
  <si>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</si>
  <si>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</si>
  <si>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</si>
  <si>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</si>
  <si>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</si>
  <si>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</si>
  <si>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</si>
  <si>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</si>
  <si>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</si>
  <si>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</si>
  <si>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</si>
  <si>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</si>
  <si>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</si>
  <si>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</si>
  <si>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</si>
  <si>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</si>
  <si>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</si>
  <si>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</si>
  <si>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</si>
  <si>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</si>
  <si>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</si>
  <si>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</si>
  <si>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</si>
  <si>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</si>
  <si>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</si>
  <si>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</si>
  <si>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</si>
  <si>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</si>
  <si>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</si>
  <si>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</si>
  <si>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</si>
  <si>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</si>
  <si>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</si>
  <si>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</si>
  <si>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</si>
  <si>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</si>
  <si>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</si>
  <si>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</si>
  <si>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</si>
  <si>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</si>
  <si>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</si>
  <si>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</si>
  <si>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</si>
  <si>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</si>
  <si>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</si>
  <si>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</si>
  <si>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</si>
  <si>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</si>
  <si>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</si>
  <si>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</si>
  <si>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</si>
  <si>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</si>
  <si>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</si>
  <si>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</si>
  <si>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</si>
  <si>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</si>
  <si>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</si>
  <si>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</si>
  <si>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</si>
  <si>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</si>
  <si>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</si>
  <si>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</si>
  <si>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</si>
  <si>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</si>
  <si>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</si>
  <si>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</si>
  <si>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</si>
  <si>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</si>
  <si>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</si>
  <si>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</si>
  <si>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</si>
  <si>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</si>
  <si>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</si>
  <si>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</si>
  <si>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</si>
  <si>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</si>
  <si>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</si>
  <si>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</si>
  <si>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</si>
  <si>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</si>
  <si>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</si>
  <si>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</si>
  <si>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</si>
  <si>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</si>
  <si>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</si>
  <si>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</si>
  <si>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</si>
  <si>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</si>
  <si>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</si>
  <si>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</si>
  <si>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</si>
  <si>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</si>
  <si>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</si>
  <si>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</si>
  <si>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</si>
  <si>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</si>
  <si>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</si>
  <si>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</si>
  <si>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</si>
  <si>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</si>
  <si>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</si>
  <si>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</si>
  <si>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</si>
  <si>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</si>
  <si>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</si>
  <si>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</si>
  <si>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</si>
  <si>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</si>
  <si>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</si>
  <si>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</si>
  <si>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</si>
  <si>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</si>
  <si>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</si>
  <si>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</si>
  <si>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</si>
  <si>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</si>
  <si>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</si>
  <si>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</si>
  <si>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</si>
  <si>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</si>
  <si>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</si>
  <si>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</si>
  <si>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</si>
  <si>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</si>
  <si>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</si>
  <si>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</si>
  <si>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</si>
  <si>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</si>
  <si>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</si>
  <si>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</si>
  <si>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</si>
  <si>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</si>
  <si>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</si>
  <si>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</si>
  <si>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</si>
  <si>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</si>
  <si>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</si>
  <si>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</si>
  <si>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</si>
  <si>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</si>
  <si>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</si>
  <si>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</si>
  <si>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</si>
  <si>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</si>
  <si>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</si>
  <si>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</si>
  <si>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</si>
  <si>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</si>
  <si>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</si>
  <si>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</si>
  <si>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</si>
  <si>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</si>
  <si>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</si>
  <si>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</si>
  <si>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</si>
  <si>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</si>
  <si>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</si>
  <si>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</si>
  <si>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</si>
  <si>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</si>
  <si>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</si>
  <si>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</si>
  <si>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</si>
  <si>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</si>
  <si>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</si>
  <si>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</si>
  <si>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</si>
  <si>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</si>
  <si>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</si>
  <si>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</si>
  <si>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</si>
  <si>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</si>
  <si>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</si>
  <si>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</si>
  <si>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</si>
  <si>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</si>
  <si>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</si>
  <si>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</si>
  <si>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</si>
  <si>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</si>
  <si>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</si>
  <si>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</si>
  <si>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</si>
  <si>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</si>
  <si>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</si>
  <si>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</si>
  <si>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</si>
  <si>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</si>
  <si>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</si>
  <si>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</si>
  <si>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</si>
  <si>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</si>
  <si>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</si>
  <si>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</si>
  <si>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</si>
  <si>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</si>
  <si>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</si>
  <si>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</si>
  <si>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</si>
  <si>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</si>
  <si>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</si>
  <si>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</si>
  <si>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</si>
  <si>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</si>
  <si>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</si>
  <si>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</si>
  <si>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</si>
  <si>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</si>
  <si>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</si>
  <si>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</si>
  <si>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</si>
  <si>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</si>
  <si>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</si>
  <si>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</si>
  <si>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</si>
  <si>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</si>
  <si>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</si>
  <si>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</si>
  <si>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</si>
  <si>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</si>
  <si>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</si>
  <si>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</si>
  <si>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</si>
  <si>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</si>
  <si>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</si>
  <si>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</si>
  <si>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</si>
  <si>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</si>
  <si>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</si>
  <si>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</si>
  <si>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</si>
  <si>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</si>
  <si>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</si>
  <si>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</si>
  <si>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</si>
  <si>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</si>
  <si>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</si>
  <si>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</si>
  <si>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</si>
  <si>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</si>
  <si>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</si>
  <si>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</si>
  <si>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</si>
  <si>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</si>
  <si>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</si>
  <si>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</si>
  <si>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</si>
  <si>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</si>
  <si>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</si>
  <si>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</si>
  <si>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</si>
  <si>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</si>
  <si>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</si>
  <si>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</si>
  <si>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</si>
  <si>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</si>
  <si>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</si>
  <si>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</si>
  <si>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</si>
  <si>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</si>
  <si>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</si>
  <si>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</si>
  <si>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</si>
  <si>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</si>
  <si>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</si>
  <si>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</si>
  <si>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</si>
  <si>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</si>
  <si>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</si>
  <si>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</si>
  <si>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</si>
  <si>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</si>
  <si>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</si>
  <si>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</si>
  <si>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</si>
  <si>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</si>
  <si>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</si>
  <si>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</si>
  <si>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</si>
  <si>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</si>
  <si>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</si>
  <si>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</si>
  <si>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</si>
  <si>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</si>
  <si>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</si>
  <si>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</si>
  <si>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</si>
  <si>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</si>
  <si>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</si>
  <si>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</si>
  <si>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</si>
  <si>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</si>
  <si>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</si>
  <si>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</si>
  <si>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</si>
  <si>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</si>
  <si>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</si>
  <si>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</si>
  <si>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</si>
  <si>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</si>
  <si>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</si>
  <si>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</si>
  <si>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</si>
  <si>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</si>
  <si>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</si>
  <si>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</si>
  <si>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</si>
  <si>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</si>
  <si>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</si>
  <si>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</si>
  <si>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</si>
  <si>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</si>
  <si>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</si>
  <si>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</si>
  <si>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</si>
  <si>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</si>
  <si>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</si>
  <si>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</si>
  <si>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</si>
  <si>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</si>
  <si>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</si>
  <si>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</si>
  <si>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</si>
  <si>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</si>
  <si>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</si>
  <si>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</si>
  <si>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</si>
  <si>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</si>
  <si>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</si>
  <si>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</si>
  <si>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</si>
  <si>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</si>
  <si>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</si>
  <si>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</si>
  <si>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</si>
  <si>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</si>
  <si>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</si>
  <si>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</si>
  <si>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</si>
  <si>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</si>
  <si>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</si>
  <si>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</si>
  <si>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</si>
  <si>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</si>
  <si>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</si>
  <si>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</si>
  <si>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</si>
  <si>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</si>
  <si>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</si>
  <si>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</si>
  <si>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</si>
  <si>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</si>
  <si>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</si>
  <si>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</si>
  <si>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</si>
  <si>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</si>
  <si>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</si>
  <si>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</si>
  <si>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</si>
  <si>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</si>
  <si>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</si>
  <si>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</si>
  <si>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</si>
  <si>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</si>
  <si>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</si>
  <si>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</si>
  <si>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</si>
  <si>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</si>
  <si>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</si>
  <si>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</si>
  <si>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</si>
  <si>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</si>
  <si>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</si>
  <si>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</si>
  <si>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</si>
  <si>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</si>
  <si>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</si>
  <si>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</si>
  <si>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</si>
  <si>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</si>
  <si>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</si>
  <si>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</si>
  <si>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</si>
  <si>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</si>
  <si>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</si>
  <si>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</si>
  <si>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</si>
  <si>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</si>
  <si>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</si>
  <si>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</si>
  <si>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</si>
  <si>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</si>
  <si>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</si>
  <si>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</si>
  <si>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</si>
  <si>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</si>
  <si>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</si>
  <si>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</si>
  <si>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</si>
  <si>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</si>
  <si>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</si>
  <si>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</si>
  <si>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</si>
  <si>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</si>
  <si>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</si>
  <si>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</si>
  <si>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</si>
  <si>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</si>
  <si>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</si>
  <si>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</si>
  <si>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</si>
  <si>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</si>
  <si>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</si>
  <si>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</si>
  <si>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</si>
  <si>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</si>
  <si>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</si>
  <si>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</si>
  <si>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</si>
  <si>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</si>
  <si>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</si>
  <si>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</si>
  <si>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</si>
  <si>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</si>
  <si>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</si>
  <si>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</si>
  <si>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</si>
  <si>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</si>
  <si>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</si>
  <si>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</si>
  <si>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</si>
  <si>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</si>
  <si>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</si>
  <si>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</si>
  <si>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</si>
  <si>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</si>
  <si>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</si>
  <si>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</si>
  <si>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</si>
  <si>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</si>
  <si>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</si>
  <si>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</si>
  <si>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</si>
  <si>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</si>
  <si>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</si>
  <si>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</si>
  <si>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</si>
  <si>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</si>
  <si>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</si>
  <si>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</si>
  <si>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</si>
  <si>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</si>
  <si>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</si>
  <si>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</si>
  <si>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</si>
  <si>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</si>
  <si>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</si>
  <si>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</si>
  <si>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</si>
  <si>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</si>
  <si>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</si>
  <si>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</si>
  <si>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</si>
  <si>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</si>
  <si>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</si>
  <si>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</si>
  <si>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</si>
  <si>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</si>
  <si>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</si>
  <si>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</si>
  <si>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</si>
  <si>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</si>
  <si>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</si>
  <si>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</si>
  <si>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</si>
  <si>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</si>
  <si>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</si>
  <si>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</si>
  <si>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</si>
  <si>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</si>
  <si>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</si>
  <si>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</si>
  <si>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</si>
  <si>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</si>
  <si>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</si>
  <si>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</si>
  <si>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</si>
  <si>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</si>
  <si>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</si>
  <si>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</si>
  <si>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</si>
  <si>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</si>
  <si>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</si>
  <si>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</si>
  <si>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</si>
  <si>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</si>
  <si>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</si>
  <si>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</si>
  <si>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</si>
  <si>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</si>
  <si>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</si>
  <si>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</si>
  <si>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</si>
  <si>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</si>
  <si>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</si>
  <si>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</si>
  <si>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</si>
  <si>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</si>
  <si>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</si>
  <si>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</si>
  <si>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</si>
  <si>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</si>
  <si>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</si>
  <si>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</si>
  <si>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</si>
  <si>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</si>
  <si>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</si>
  <si>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</si>
  <si>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</si>
  <si>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</si>
  <si>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</si>
  <si>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</si>
  <si>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</si>
  <si>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</si>
  <si>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</si>
  <si>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</si>
  <si>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</si>
  <si>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</si>
  <si>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</si>
  <si>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</si>
  <si>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</si>
  <si>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</si>
  <si>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</si>
  <si>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</si>
  <si>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</si>
  <si>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</si>
  <si>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</si>
  <si>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</si>
  <si>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</si>
  <si>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</si>
  <si>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</si>
  <si>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</si>
  <si>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</si>
  <si>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</si>
  <si>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</si>
  <si>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</si>
  <si>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</si>
  <si>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</si>
  <si>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</si>
  <si>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</si>
  <si>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</si>
  <si>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</si>
  <si>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</si>
  <si>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</si>
  <si>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</si>
  <si>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</si>
  <si>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</si>
  <si>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</si>
  <si>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</si>
  <si>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</si>
  <si>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</si>
  <si>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</si>
  <si>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</si>
  <si>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</si>
  <si>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</si>
  <si>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</si>
  <si>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</si>
  <si>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</si>
  <si>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</si>
  <si>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</si>
  <si>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</si>
  <si>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</si>
  <si>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</si>
  <si>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</si>
  <si>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</si>
  <si>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</si>
  <si>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</si>
  <si>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</si>
  <si>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</si>
  <si>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</si>
  <si>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</si>
  <si>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</si>
  <si>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</si>
  <si>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</si>
  <si>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</si>
  <si>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</si>
  <si>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</si>
  <si>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</si>
  <si>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</si>
  <si>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</si>
  <si>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</si>
  <si>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</si>
  <si>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</si>
  <si>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</si>
  <si>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</si>
  <si>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</si>
  <si>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</si>
  <si>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</si>
  <si>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</si>
  <si>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</si>
  <si>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</si>
  <si>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</si>
  <si>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</si>
  <si>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</si>
  <si>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</si>
  <si>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</si>
  <si>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</si>
  <si>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</si>
  <si>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</si>
  <si>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</si>
  <si>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</si>
  <si>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</si>
  <si>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</si>
  <si>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</si>
  <si>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</si>
  <si>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</si>
  <si>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</si>
  <si>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</si>
  <si>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</si>
  <si>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</si>
  <si>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</si>
  <si>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</si>
  <si>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</si>
  <si>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</si>
  <si>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</si>
  <si>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</si>
  <si>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</si>
  <si>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</si>
  <si>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</si>
  <si>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</si>
  <si>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</si>
  <si>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</si>
  <si>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</si>
  <si>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</si>
  <si>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</si>
  <si>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</si>
  <si>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</si>
  <si>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</si>
  <si>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</si>
  <si>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</si>
  <si>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</si>
  <si>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</si>
  <si>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</si>
  <si>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</si>
  <si>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</si>
  <si>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</si>
  <si>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</si>
  <si>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</si>
  <si>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</si>
  <si>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</si>
  <si>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</si>
  <si>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</si>
  <si>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</si>
  <si>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</si>
  <si>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</si>
  <si>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</si>
  <si>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</si>
  <si>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</si>
  <si>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</si>
  <si>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</si>
  <si>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</si>
  <si>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</si>
  <si>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</si>
  <si>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</si>
  <si>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</si>
  <si>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</si>
  <si>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</si>
  <si>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</si>
  <si>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</si>
  <si>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</si>
  <si>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</si>
  <si>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</si>
  <si>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</si>
  <si>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</si>
  <si>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</si>
  <si>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</si>
  <si>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</si>
  <si>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</si>
  <si>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</si>
  <si>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</si>
  <si>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</si>
  <si>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</si>
  <si>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</si>
  <si>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</si>
  <si>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</si>
  <si>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</si>
  <si>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</si>
  <si>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</si>
  <si>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</si>
  <si>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</si>
  <si>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</si>
  <si>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</si>
  <si>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</si>
  <si>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</si>
  <si>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</si>
  <si>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</si>
  <si>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</si>
  <si>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</si>
  <si>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</si>
  <si>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</si>
  <si>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</si>
  <si>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</si>
  <si>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</si>
  <si>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</si>
  <si>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</si>
  <si>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</si>
  <si>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</si>
  <si>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</si>
  <si>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</si>
  <si>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</si>
  <si>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</si>
  <si>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</si>
  <si>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</si>
  <si>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</si>
  <si>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</si>
  <si>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</si>
  <si>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</si>
  <si>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</si>
  <si>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</si>
  <si>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</si>
  <si>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</si>
  <si>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</si>
  <si>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</si>
  <si>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</si>
  <si>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</si>
  <si>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</si>
  <si>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</si>
  <si>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</si>
  <si>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</si>
  <si>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</si>
  <si>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</si>
  <si>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</si>
  <si>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</si>
  <si>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</si>
  <si>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</si>
  <si>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</si>
  <si>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</si>
  <si>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</si>
  <si>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</si>
  <si>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</si>
  <si>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</si>
  <si>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</si>
  <si>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</si>
  <si>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</si>
  <si>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</si>
  <si>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</si>
  <si>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</si>
  <si>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</si>
  <si>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</si>
  <si>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</si>
  <si>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</si>
  <si>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</si>
  <si>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</si>
  <si>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</si>
  <si>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</si>
  <si>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</si>
  <si>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</si>
  <si>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</si>
  <si>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</si>
  <si>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</si>
  <si>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</si>
  <si>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</si>
  <si>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</si>
  <si>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</si>
  <si>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</si>
  <si>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</si>
  <si>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</si>
  <si>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</si>
  <si>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</si>
  <si>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</si>
  <si>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</si>
  <si>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</si>
  <si>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</si>
  <si>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</si>
  <si>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</si>
  <si>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</si>
  <si>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</si>
  <si>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</si>
  <si>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</si>
  <si>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</si>
  <si>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</si>
  <si>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</si>
  <si>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</si>
  <si>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</si>
  <si>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</si>
  <si>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</si>
  <si>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</si>
  <si>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</si>
  <si>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</si>
  <si>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</si>
  <si>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</si>
  <si>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</si>
  <si>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</si>
  <si>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</si>
  <si>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</si>
  <si>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</si>
  <si>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</si>
  <si>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</si>
  <si>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</si>
  <si>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</si>
  <si>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</si>
  <si>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</si>
  <si>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</si>
  <si>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</si>
  <si>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</si>
  <si>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</si>
  <si>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</si>
  <si>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</si>
  <si>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</si>
  <si>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</si>
  <si>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</si>
  <si>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</si>
  <si>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</si>
  <si>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</si>
  <si>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</si>
  <si>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</si>
  <si>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</si>
  <si>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</si>
  <si>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</si>
  <si>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</si>
  <si>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</si>
  <si>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</si>
  <si>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</si>
  <si>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</si>
  <si>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</si>
  <si>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</si>
  <si>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</si>
  <si>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</si>
  <si>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</si>
  <si>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</si>
  <si>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</si>
  <si>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</si>
  <si>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</si>
  <si>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</si>
  <si>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</si>
  <si>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</si>
  <si>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</si>
  <si>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</si>
  <si>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</si>
  <si>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</si>
  <si>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</si>
  <si>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</si>
  <si>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</si>
  <si>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</si>
  <si>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</si>
  <si>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</si>
  <si>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</si>
  <si>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</si>
  <si>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</si>
  <si>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</si>
  <si>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</si>
  <si>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</si>
  <si>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</si>
  <si>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</si>
  <si>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</si>
  <si>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</si>
  <si>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</si>
  <si>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</si>
  <si>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</si>
  <si>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</si>
  <si>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</si>
  <si>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</si>
  <si>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</si>
  <si>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</si>
  <si>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</si>
  <si>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</si>
  <si>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</si>
  <si>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</si>
  <si>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</si>
  <si>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</si>
  <si>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</si>
  <si>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</si>
  <si>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</si>
  <si>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</si>
  <si>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</si>
  <si>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</si>
  <si>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</si>
  <si>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</si>
  <si>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</si>
  <si>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</si>
  <si>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</si>
  <si>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</si>
  <si>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</si>
  <si>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</si>
  <si>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</si>
  <si>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</si>
  <si>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</si>
  <si>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</si>
  <si>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</si>
  <si>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</si>
  <si>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</si>
  <si>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</si>
  <si>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</si>
  <si>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</si>
  <si>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</si>
  <si>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</si>
  <si>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</si>
  <si>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</si>
  <si>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</si>
  <si>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</si>
  <si>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</si>
  <si>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</si>
  <si>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</si>
  <si>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</si>
  <si>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</si>
  <si>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</si>
  <si>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</si>
  <si>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</si>
  <si>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</si>
  <si>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</si>
  <si>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</si>
  <si>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</si>
  <si>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</si>
  <si>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</si>
  <si>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</si>
  <si>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</si>
  <si>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</si>
  <si>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</si>
  <si>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</si>
  <si>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</si>
  <si>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</si>
  <si>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</si>
  <si>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</si>
  <si>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</si>
  <si>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</si>
  <si>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</si>
  <si>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</si>
  <si>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</si>
  <si>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</si>
  <si>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</si>
  <si>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</si>
  <si>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</si>
  <si>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</si>
  <si>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</si>
  <si>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</si>
  <si>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</si>
  <si>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</si>
  <si>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</si>
  <si>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</si>
  <si>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</si>
  <si>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</si>
  <si>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</si>
  <si>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</si>
  <si>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</si>
  <si>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</si>
  <si>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</si>
  <si>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</si>
  <si>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</si>
  <si>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</si>
  <si>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</si>
  <si>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</si>
  <si>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</si>
  <si>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</si>
  <si>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</si>
  <si>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</si>
  <si>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</si>
  <si>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</si>
  <si>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</si>
  <si>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</si>
  <si>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</si>
  <si>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</si>
  <si>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</si>
  <si>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</si>
  <si>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</si>
  <si>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</si>
  <si>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</si>
  <si>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</si>
  <si>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</si>
  <si>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</si>
  <si>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</si>
  <si>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</si>
  <si>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</si>
  <si>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</si>
  <si>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</si>
  <si>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</si>
  <si>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</si>
  <si>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</si>
  <si>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</si>
  <si>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</si>
  <si>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</si>
  <si>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</si>
  <si>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</si>
  <si>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</si>
  <si>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</si>
  <si>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</si>
  <si>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</si>
  <si>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</si>
  <si>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</si>
  <si>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</si>
  <si>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</si>
  <si>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</si>
  <si>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</si>
  <si>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</si>
  <si>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</si>
  <si>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</si>
  <si>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</si>
  <si>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</si>
  <si>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</si>
  <si>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</si>
  <si>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</si>
  <si>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</si>
  <si>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</si>
  <si>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</si>
  <si>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</si>
  <si>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</si>
  <si>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</si>
  <si>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</si>
  <si>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</si>
  <si>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</si>
  <si>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</si>
  <si>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</si>
  <si>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</si>
  <si>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</si>
  <si>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</si>
  <si>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</si>
  <si>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</si>
  <si>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</si>
  <si>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</si>
  <si>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</si>
  <si>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</si>
  <si>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</si>
  <si>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</si>
  <si>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</si>
  <si>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</si>
  <si>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</si>
  <si>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</si>
  <si>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</si>
  <si>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</si>
  <si>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</si>
  <si>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</si>
  <si>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</si>
  <si>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</si>
  <si>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</si>
  <si>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</si>
  <si>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</si>
  <si>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</si>
  <si>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</si>
  <si>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</si>
  <si>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</si>
  <si>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</si>
  <si>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</si>
  <si>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</si>
  <si>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</si>
  <si>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</si>
  <si>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</si>
  <si>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</si>
  <si>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</si>
  <si>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</si>
  <si>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</si>
  <si>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</si>
  <si>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</si>
  <si>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</si>
  <si>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</si>
  <si>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</si>
  <si>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</si>
  <si>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</si>
  <si>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</si>
  <si>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</si>
  <si>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</si>
  <si>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</si>
  <si>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</si>
  <si>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</si>
  <si>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</si>
  <si>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</si>
  <si>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</si>
  <si>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</si>
  <si>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</si>
  <si>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</si>
  <si>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</si>
  <si>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</si>
  <si>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</si>
  <si>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</si>
  <si>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</si>
  <si>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</si>
  <si>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</si>
  <si>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</si>
  <si>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</si>
  <si>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</si>
  <si>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</si>
  <si>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</si>
  <si>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</si>
  <si>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</si>
  <si>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</si>
  <si>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</si>
  <si>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</si>
  <si>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</si>
  <si>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</si>
  <si>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</si>
  <si>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</si>
  <si>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</si>
  <si>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</si>
  <si>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</si>
  <si>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</si>
  <si>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</si>
  <si>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</si>
  <si>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</si>
  <si>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</si>
  <si>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</si>
  <si>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</si>
  <si>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</si>
  <si>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</si>
  <si>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</si>
  <si>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</si>
  <si>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</si>
  <si>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</si>
  <si>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</si>
  <si>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</si>
  <si>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</si>
  <si>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</si>
  <si>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</si>
  <si>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</si>
  <si>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</si>
  <si>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</si>
  <si>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</si>
  <si>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</si>
  <si>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</si>
  <si>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</si>
  <si>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</si>
  <si>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</si>
  <si>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</si>
  <si>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</si>
  <si>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</si>
  <si>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</si>
  <si>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</si>
  <si>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</si>
  <si>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</si>
  <si>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</si>
  <si>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</si>
  <si>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</si>
  <si>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</si>
  <si>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</si>
  <si>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</si>
  <si>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</si>
  <si>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</si>
  <si>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</si>
  <si>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</si>
  <si>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</si>
  <si>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</si>
  <si>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</si>
  <si>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</si>
  <si>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</si>
  <si>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</si>
  <si>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</si>
  <si>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</si>
  <si>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</si>
  <si>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</si>
  <si>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</si>
  <si>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</si>
  <si>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</si>
  <si>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</si>
  <si>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</si>
  <si>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</si>
  <si>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</si>
  <si>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</si>
  <si>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</si>
  <si>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</si>
  <si>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</si>
  <si>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</si>
  <si>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</si>
  <si>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</si>
  <si>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</si>
  <si>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</si>
  <si>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</si>
  <si>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</si>
  <si>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</si>
  <si>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</si>
  <si>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</si>
  <si>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</si>
  <si>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</si>
  <si>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</si>
  <si>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</si>
  <si>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</si>
  <si>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</si>
  <si>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</si>
  <si>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</si>
  <si>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</si>
  <si>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</si>
  <si>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</si>
  <si>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</si>
  <si>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</si>
  <si>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</si>
  <si>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</si>
  <si>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</si>
  <si>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</si>
  <si>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</si>
  <si>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</si>
  <si>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</si>
  <si>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</si>
  <si>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</si>
  <si>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</si>
  <si>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</si>
  <si>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</si>
  <si>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</si>
  <si>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</si>
  <si>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</si>
  <si>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</si>
  <si>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</si>
  <si>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</si>
  <si>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</si>
  <si>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</si>
  <si>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</si>
  <si>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</si>
  <si>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</si>
  <si>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</si>
  <si>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</si>
  <si>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</si>
  <si>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</si>
  <si>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</si>
  <si>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</si>
  <si>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</si>
  <si>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</si>
  <si>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</si>
  <si>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</si>
  <si>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</si>
  <si>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</si>
  <si>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</si>
  <si>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</si>
  <si>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</si>
  <si>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</si>
  <si>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</si>
  <si>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</si>
  <si>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</si>
  <si>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</si>
  <si>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</si>
  <si>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</si>
  <si>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</si>
  <si>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</si>
  <si>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</si>
  <si>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</si>
  <si>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</si>
  <si>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</si>
  <si>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</si>
  <si>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</si>
  <si>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</si>
  <si>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</si>
  <si>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</si>
  <si>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</si>
  <si>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</si>
  <si>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</si>
  <si>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</si>
  <si>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</si>
  <si>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</si>
  <si>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</si>
  <si>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</si>
  <si>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</si>
  <si>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</si>
  <si>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</si>
  <si>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</si>
  <si>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</si>
  <si>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</si>
  <si>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</si>
  <si>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</si>
  <si>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</si>
  <si>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</si>
  <si>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</si>
  <si>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</si>
  <si>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</si>
  <si>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</si>
  <si>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</si>
  <si>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</si>
  <si>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</si>
  <si>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</si>
  <si>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</si>
  <si>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</si>
  <si>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</si>
  <si>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</si>
  <si>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</si>
  <si>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</si>
  <si>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</si>
  <si>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</si>
  <si>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</si>
  <si>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</si>
  <si>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</si>
  <si>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</si>
  <si>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</si>
  <si>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</si>
  <si>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</si>
  <si>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</si>
  <si>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</si>
  <si>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</si>
  <si>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</si>
  <si>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</si>
  <si>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</si>
  <si>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</si>
  <si>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</si>
  <si>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</si>
  <si>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</si>
  <si>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</si>
  <si>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</si>
  <si>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</si>
  <si>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</si>
  <si>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</si>
  <si>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</si>
  <si>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</si>
  <si>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</si>
  <si>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</si>
  <si>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</si>
  <si>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</si>
  <si>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</si>
  <si>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</si>
  <si>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</si>
  <si>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</si>
  <si>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</si>
  <si>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</si>
  <si>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</si>
  <si>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</si>
  <si>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</si>
  <si>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</si>
  <si>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</si>
  <si>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</si>
  <si>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</si>
  <si>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</si>
  <si>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</si>
  <si>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</si>
  <si>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</si>
  <si>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</si>
  <si>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</si>
  <si>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</si>
  <si>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</si>
  <si>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</si>
  <si>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</si>
  <si>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</si>
  <si>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</si>
  <si>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</si>
  <si>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</si>
  <si>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</si>
  <si>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</si>
  <si>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</si>
  <si>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</si>
  <si>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</si>
  <si>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</si>
  <si>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</si>
  <si>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</si>
  <si>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</si>
  <si>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</si>
  <si>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</si>
  <si>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</si>
  <si>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</si>
  <si>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</si>
  <si>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</si>
  <si>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</si>
  <si>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</si>
  <si>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</si>
  <si>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</si>
  <si>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</si>
  <si>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</si>
  <si>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</si>
  <si>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</si>
  <si>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</si>
  <si>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</si>
  <si>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</si>
  <si>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</si>
  <si>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</si>
  <si>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</si>
  <si>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</si>
  <si>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</si>
  <si>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</si>
  <si>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</si>
  <si>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</si>
  <si>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</si>
  <si>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</si>
  <si>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</si>
  <si>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</si>
  <si>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</si>
  <si>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</si>
  <si>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</si>
  <si>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</si>
  <si>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</si>
  <si>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</si>
  <si>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</si>
  <si>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</si>
  <si>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</si>
  <si>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</si>
  <si>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</si>
  <si>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</si>
  <si>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</si>
  <si>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</si>
  <si>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</si>
  <si>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</si>
  <si>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</si>
  <si>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</si>
  <si>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</si>
  <si>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</si>
  <si>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</si>
  <si>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</si>
  <si>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</si>
  <si>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</si>
  <si>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</si>
  <si>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</si>
  <si>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</si>
  <si>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</si>
  <si>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</si>
  <si>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</si>
  <si>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</si>
  <si>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</si>
  <si>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</si>
  <si>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</si>
  <si>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</si>
  <si>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</si>
  <si>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</si>
  <si>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</si>
  <si>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</si>
  <si>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</si>
  <si>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</si>
  <si>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</si>
  <si>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</si>
  <si>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</si>
  <si>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</si>
  <si>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</si>
  <si>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</si>
  <si>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</si>
  <si>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</si>
  <si>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</si>
  <si>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</si>
  <si>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</si>
  <si>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</si>
  <si>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</si>
  <si>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</si>
  <si>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</si>
  <si>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</si>
  <si>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</si>
  <si>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</si>
  <si>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</si>
  <si>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</si>
  <si>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</si>
  <si>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</si>
  <si>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</si>
  <si>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</si>
  <si>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</si>
  <si>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</si>
  <si>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</si>
  <si>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</si>
  <si>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</si>
  <si>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</si>
  <si>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</si>
  <si>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</si>
  <si>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</si>
  <si>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</si>
  <si>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</si>
  <si>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</si>
  <si>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</si>
  <si>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</si>
  <si>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</si>
  <si>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</si>
  <si>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</si>
  <si>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</si>
  <si>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</si>
  <si>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</si>
  <si>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</si>
  <si>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</si>
  <si>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</si>
  <si>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</si>
  <si>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</si>
  <si>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</si>
  <si>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</si>
  <si>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</si>
  <si>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</si>
  <si>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</si>
  <si>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</si>
  <si>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</si>
  <si>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</si>
  <si>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</si>
  <si>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</si>
  <si>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</si>
  <si>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</si>
  <si>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</si>
  <si>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</si>
  <si>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</si>
  <si>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</si>
  <si>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</si>
  <si>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</si>
  <si>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</si>
  <si>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</si>
  <si>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</si>
  <si>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</si>
  <si>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</si>
  <si>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</si>
  <si>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</si>
  <si>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</si>
  <si>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</si>
  <si>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</si>
  <si>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</si>
  <si>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</si>
  <si>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</si>
  <si>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</si>
  <si>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</si>
  <si>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</si>
  <si>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</si>
  <si>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</si>
  <si>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</si>
  <si>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</si>
  <si>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</si>
  <si>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</si>
  <si>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</si>
  <si>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</si>
  <si>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</si>
  <si>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</si>
  <si>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</si>
  <si>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</si>
  <si>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</si>
  <si>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</si>
  <si>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</si>
  <si>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</si>
  <si>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</si>
  <si>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</si>
  <si>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</si>
  <si>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</si>
  <si>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</si>
  <si>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</si>
  <si>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</si>
  <si>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</si>
  <si>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</si>
  <si>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</si>
  <si>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</si>
  <si>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</si>
  <si>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</si>
  <si>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</si>
  <si>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</si>
  <si>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</si>
  <si>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</si>
  <si>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</si>
  <si>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</si>
  <si>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</si>
  <si>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</si>
  <si>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</si>
  <si>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</si>
  <si>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</si>
  <si>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</si>
  <si>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</si>
  <si>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</si>
  <si>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</si>
  <si>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</si>
  <si>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</si>
  <si>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</si>
  <si>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</si>
  <si>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</si>
  <si>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</si>
  <si>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</si>
  <si>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</si>
  <si>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</si>
  <si>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</si>
  <si>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</si>
  <si>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</si>
  <si>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</si>
  <si>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</si>
  <si>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</si>
  <si>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</si>
  <si>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</si>
  <si>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</si>
  <si>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</si>
  <si>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</si>
  <si>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</si>
  <si>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</si>
  <si>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</si>
  <si>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</si>
  <si>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</si>
  <si>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</si>
  <si>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</si>
  <si>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</si>
  <si>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</si>
  <si>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</si>
  <si>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</si>
  <si>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</si>
  <si>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</si>
  <si>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</si>
  <si>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</si>
  <si>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</si>
  <si>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</si>
  <si>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</si>
  <si>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</si>
  <si>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</si>
  <si>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</si>
  <si>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</si>
  <si>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</si>
  <si>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</si>
  <si>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</si>
  <si>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</si>
  <si>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</si>
  <si>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</si>
  <si>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</si>
  <si>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</si>
  <si>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</si>
  <si>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</si>
  <si>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</si>
  <si>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</si>
  <si>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</si>
  <si>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</si>
  <si>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</si>
  <si>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</si>
  <si>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</si>
  <si>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</si>
  <si>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</si>
  <si>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</si>
  <si>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</si>
  <si>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</si>
  <si>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</si>
  <si>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</si>
  <si>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</si>
  <si>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</si>
  <si>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</si>
  <si>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</si>
  <si>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</si>
  <si>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</si>
  <si>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</si>
  <si>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</si>
  <si>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</si>
  <si>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</si>
  <si>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</si>
  <si>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</si>
  <si>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</si>
  <si>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</si>
  <si>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</si>
  <si>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</si>
  <si>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</si>
  <si>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</si>
  <si>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</si>
  <si>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</si>
  <si>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</si>
  <si>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</si>
  <si>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</si>
  <si>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</si>
  <si>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</si>
  <si>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</si>
  <si>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</si>
  <si>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</si>
  <si>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</si>
  <si>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</si>
  <si>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</si>
  <si>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</si>
  <si>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</si>
  <si>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</si>
  <si>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</si>
  <si>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</si>
  <si>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</si>
  <si>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</si>
  <si>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</si>
  <si>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</si>
  <si>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</si>
  <si>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</si>
  <si>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</si>
  <si>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</si>
  <si>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</si>
  <si>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</si>
  <si>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</si>
  <si>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</si>
  <si>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</si>
  <si>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</si>
  <si>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</si>
  <si>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</si>
  <si>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</si>
  <si>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</si>
  <si>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</si>
  <si>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</si>
  <si>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</si>
  <si>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</si>
  <si>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</si>
  <si>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</si>
  <si>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</si>
  <si>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</si>
  <si>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</si>
  <si>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</si>
  <si>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</si>
  <si>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</si>
  <si>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</si>
  <si>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</si>
  <si>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</si>
  <si>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</si>
  <si>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</si>
  <si>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</si>
  <si>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</si>
  <si>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</si>
  <si>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</si>
  <si>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</si>
  <si>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</si>
  <si>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</si>
  <si>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</si>
  <si>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</si>
  <si>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</si>
  <si>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</si>
  <si>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</si>
  <si>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</si>
  <si>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</si>
  <si>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</si>
  <si>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</si>
  <si>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</si>
  <si>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</si>
  <si>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</si>
  <si>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</si>
  <si>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</si>
  <si>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</si>
  <si>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</si>
  <si>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</si>
  <si>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</si>
  <si>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</si>
  <si>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</si>
  <si>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</si>
  <si>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</si>
  <si>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</si>
  <si>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</si>
  <si>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</si>
  <si>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</si>
  <si>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</si>
  <si>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</si>
  <si>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</si>
  <si>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</si>
  <si>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</si>
  <si>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</si>
  <si>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</si>
  <si>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</si>
  <si>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</si>
  <si>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</si>
  <si>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</si>
  <si>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</si>
  <si>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</si>
  <si>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</si>
  <si>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</si>
  <si>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</si>
  <si>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</si>
  <si>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</si>
  <si>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</si>
  <si>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</si>
  <si>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</si>
  <si>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</si>
  <si>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</si>
  <si>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</si>
  <si>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</si>
  <si>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</si>
  <si>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</si>
  <si>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</si>
  <si>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</si>
  <si>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</si>
  <si>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</si>
  <si>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</si>
  <si>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</si>
  <si>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</si>
  <si>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</si>
  <si>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</si>
  <si>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</si>
  <si>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</si>
  <si>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</si>
  <si>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</si>
  <si>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</si>
  <si>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</si>
  <si>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</si>
  <si>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</si>
  <si>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</si>
  <si>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</si>
  <si>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</si>
  <si>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</si>
  <si>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</si>
  <si>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</si>
  <si>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</si>
  <si>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</si>
  <si>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</si>
  <si>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</si>
  <si>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</si>
  <si>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</si>
  <si>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</si>
  <si>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</si>
  <si>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</si>
  <si>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</si>
  <si>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</si>
  <si>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</si>
  <si>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</si>
  <si>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</si>
  <si>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</si>
  <si>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</si>
  <si>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</si>
  <si>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</si>
  <si>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</si>
  <si>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</si>
  <si>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</si>
  <si>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</si>
  <si>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</si>
  <si>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</si>
  <si>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</si>
  <si>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</si>
  <si>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</si>
  <si>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</si>
  <si>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</si>
  <si>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</si>
  <si>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</si>
  <si>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</si>
  <si>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</si>
  <si>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</si>
  <si>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</si>
  <si>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</si>
  <si>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</si>
  <si>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</si>
  <si>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</si>
  <si>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</si>
  <si>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</si>
  <si>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</si>
  <si>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</si>
  <si>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</si>
  <si>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</si>
  <si>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</si>
  <si>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</si>
  <si>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</si>
  <si>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</si>
  <si>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</si>
  <si>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</si>
  <si>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</si>
  <si>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</si>
  <si>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</si>
  <si>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</si>
  <si>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</si>
  <si>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</si>
  <si>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</si>
  <si>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</si>
  <si>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</si>
  <si>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</si>
  <si>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</si>
  <si>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</si>
  <si>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</si>
  <si>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</si>
  <si>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</si>
  <si>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</si>
  <si>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</si>
  <si>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</si>
  <si>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</si>
  <si>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</si>
  <si>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</si>
  <si>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</si>
  <si>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</si>
  <si>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</si>
  <si>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</si>
  <si>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</si>
  <si>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</si>
  <si>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</si>
  <si>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</si>
  <si>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</si>
  <si>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</si>
  <si>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</si>
  <si>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</si>
  <si>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</si>
  <si>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</si>
  <si>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</si>
  <si>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</si>
  <si>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</si>
  <si>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</si>
  <si>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</si>
  <si>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</si>
  <si>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</si>
  <si>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</si>
  <si>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</si>
  <si>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</si>
  <si>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</si>
  <si>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</si>
  <si>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</si>
  <si>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</si>
  <si>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</si>
  <si>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</si>
  <si>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</si>
  <si>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</si>
  <si>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</si>
  <si>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</si>
  <si>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</si>
  <si>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</si>
  <si>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</si>
  <si>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</si>
  <si>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</si>
  <si>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</si>
  <si>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</si>
  <si>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</si>
  <si>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</si>
  <si>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</si>
  <si>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</si>
  <si>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</si>
  <si>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</si>
  <si>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</si>
  <si>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</si>
  <si>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</si>
  <si>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</si>
  <si>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</si>
  <si>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</si>
  <si>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</si>
  <si>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</si>
  <si>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</si>
  <si>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</si>
  <si>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</si>
  <si>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</si>
  <si>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</si>
  <si>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</si>
  <si>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</si>
  <si>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</si>
  <si>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</si>
  <si>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</si>
  <si>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</si>
  <si>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</si>
  <si>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</si>
  <si>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</si>
  <si>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</si>
  <si>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</si>
  <si>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</si>
  <si>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</si>
  <si>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</si>
  <si>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</si>
  <si>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</si>
  <si>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</si>
  <si>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</si>
  <si>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</si>
  <si>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</si>
  <si>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</si>
  <si>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</si>
  <si>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</si>
  <si>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</si>
  <si>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</si>
  <si>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</si>
  <si>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</si>
  <si>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</si>
  <si>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</si>
  <si>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</si>
  <si>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</si>
  <si>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</si>
  <si>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</si>
  <si>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</si>
  <si>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</si>
  <si>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</si>
  <si>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</si>
  <si>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</si>
  <si>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</si>
  <si>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</si>
  <si>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</si>
  <si>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</si>
  <si>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</si>
  <si>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</si>
  <si>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</si>
  <si>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</si>
  <si>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</si>
  <si>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</si>
  <si>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</si>
  <si>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</si>
  <si>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</si>
  <si>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</si>
  <si>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</si>
  <si>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</si>
  <si>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</si>
  <si>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</si>
  <si>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</si>
  <si>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</si>
  <si>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</si>
  <si>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</si>
  <si>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</si>
  <si>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</si>
  <si>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</si>
  <si>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</si>
  <si>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</si>
  <si>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</si>
  <si>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</si>
  <si>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</si>
  <si>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</si>
  <si>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</si>
  <si>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</si>
  <si>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</si>
  <si>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</si>
  <si>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</si>
  <si>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</si>
  <si>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</si>
  <si>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</si>
  <si>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</si>
  <si>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</si>
  <si>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</si>
  <si>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</si>
  <si>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</si>
  <si>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</si>
  <si>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</si>
  <si>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</si>
  <si>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</si>
  <si>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</si>
  <si>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</si>
  <si>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</si>
  <si>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</si>
  <si>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</si>
  <si>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</si>
  <si>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</si>
  <si>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</si>
  <si>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</si>
  <si>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</si>
  <si>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</si>
  <si>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</si>
  <si>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</si>
  <si>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</si>
  <si>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</si>
  <si>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</si>
  <si>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</si>
  <si>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</si>
  <si>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</si>
  <si>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</si>
  <si>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</si>
  <si>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</si>
  <si>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</si>
  <si>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</si>
  <si>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</si>
  <si>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</si>
  <si>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</si>
  <si>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</si>
  <si>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</si>
  <si>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</si>
  <si>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</si>
  <si>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</si>
  <si>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</si>
  <si>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</si>
  <si>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</si>
  <si>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</si>
  <si>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</si>
  <si>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</si>
  <si>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</si>
  <si>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</si>
  <si>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</si>
  <si>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</si>
  <si>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</si>
  <si>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</si>
  <si>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</si>
  <si>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</si>
  <si>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</si>
  <si>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</si>
  <si>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</si>
  <si>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</si>
  <si>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</si>
  <si>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</si>
  <si>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</si>
  <si>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</si>
  <si>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</si>
  <si>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</si>
  <si>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</si>
  <si>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</si>
  <si>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</si>
  <si>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</si>
  <si>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</si>
  <si>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</si>
  <si>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</si>
  <si>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</si>
  <si>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</si>
  <si>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</si>
  <si>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</si>
  <si>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</si>
  <si>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</si>
  <si>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</si>
  <si>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</si>
  <si>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</si>
  <si>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</si>
  <si>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</si>
  <si>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</si>
  <si>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</si>
  <si>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</si>
  <si>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</si>
  <si>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</si>
  <si>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</si>
  <si>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</si>
  <si>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</si>
  <si>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</si>
  <si>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</si>
  <si>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</si>
  <si>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</si>
  <si>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</si>
  <si>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</si>
  <si>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</si>
  <si>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</si>
  <si>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</si>
  <si>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</si>
  <si>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</si>
  <si>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</si>
  <si>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</si>
  <si>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</si>
  <si>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</si>
  <si>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</si>
  <si>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</si>
  <si>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</si>
  <si>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</si>
  <si>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</si>
  <si>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</si>
  <si>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</si>
  <si>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</si>
  <si>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</si>
  <si>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</si>
  <si>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</si>
  <si>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</si>
  <si>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</si>
  <si>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</si>
  <si>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</si>
  <si>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</si>
  <si>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</si>
  <si>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</si>
  <si>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</si>
  <si>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</si>
  <si>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</si>
  <si>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</si>
  <si>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</si>
  <si>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</si>
  <si>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</si>
  <si>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</si>
  <si>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</si>
  <si>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</si>
  <si>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</si>
  <si>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</si>
  <si>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</si>
  <si>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</si>
  <si>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</si>
  <si>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</si>
  <si>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</si>
  <si>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</si>
  <si>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</si>
  <si>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</si>
  <si>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</si>
  <si>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</si>
  <si>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</si>
  <si>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</si>
  <si>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</si>
  <si>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</si>
  <si>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</si>
  <si>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</si>
  <si>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</si>
  <si>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</si>
  <si>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</si>
  <si>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</si>
  <si>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</si>
  <si>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</si>
  <si>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</si>
  <si>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</si>
  <si>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</si>
  <si>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</si>
  <si>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</si>
  <si>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</si>
  <si>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</si>
  <si>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</si>
  <si>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</si>
  <si>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</si>
  <si>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</si>
  <si>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</si>
  <si>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</si>
  <si>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</si>
  <si>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</si>
  <si>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</si>
  <si>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</si>
  <si>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</si>
  <si>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</si>
  <si>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</si>
  <si>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</si>
  <si>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</si>
  <si>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</si>
  <si>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</si>
  <si>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</si>
  <si>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</si>
  <si>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</si>
  <si>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</si>
  <si>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</si>
  <si>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</si>
  <si>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</si>
  <si>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</si>
  <si>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</si>
  <si>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</si>
  <si>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</si>
  <si>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</si>
  <si>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</si>
  <si>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</si>
  <si>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</si>
  <si>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</si>
  <si>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</si>
  <si>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</si>
  <si>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</si>
  <si>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</si>
  <si>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</si>
  <si>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</si>
  <si>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</si>
  <si>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</si>
  <si>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</si>
  <si>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</si>
  <si>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</si>
  <si>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</si>
  <si>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</si>
  <si>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</si>
  <si>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</si>
  <si>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</si>
  <si>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</si>
  <si>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</si>
  <si>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</si>
  <si>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</si>
  <si>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</si>
  <si>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</si>
  <si>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</si>
  <si>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</si>
  <si>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</si>
  <si>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</si>
  <si>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</si>
  <si>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</si>
  <si>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</si>
  <si>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</si>
  <si>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</si>
  <si>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</si>
  <si>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</si>
  <si>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</si>
  <si>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</si>
  <si>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</si>
  <si>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</si>
  <si>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</si>
  <si>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</si>
  <si>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</si>
  <si>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</si>
  <si>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</si>
  <si>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</si>
  <si>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</si>
  <si>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</si>
  <si>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</si>
  <si>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</si>
  <si>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</si>
  <si>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</si>
  <si>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</si>
  <si>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</si>
  <si>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</si>
  <si>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</si>
  <si>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</si>
  <si>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</si>
  <si>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</si>
  <si>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</si>
  <si>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</si>
  <si>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</si>
  <si>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</si>
  <si>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</si>
  <si>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</si>
  <si>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</si>
  <si>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</si>
  <si>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</si>
  <si>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</si>
  <si>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</si>
  <si>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</si>
  <si>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</si>
  <si>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</si>
  <si>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</si>
  <si>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</si>
  <si>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</si>
  <si>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</si>
  <si>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</si>
  <si>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</si>
  <si>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</si>
  <si>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</si>
  <si>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</si>
  <si>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</si>
  <si>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</si>
  <si>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</si>
  <si>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</si>
  <si>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</si>
  <si>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</si>
  <si>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</si>
  <si>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</si>
  <si>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</si>
  <si>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</si>
  <si>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</si>
  <si>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</si>
  <si>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</si>
  <si>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</si>
  <si>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</si>
  <si>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</si>
  <si>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</si>
  <si>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</si>
  <si>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</si>
  <si>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</si>
  <si>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</si>
  <si>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</si>
  <si>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</si>
  <si>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</si>
  <si>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</si>
  <si>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</si>
  <si>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</si>
  <si>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</si>
  <si>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</si>
  <si>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</si>
  <si>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</si>
  <si>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</si>
  <si>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</si>
  <si>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</si>
  <si>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</si>
  <si>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</si>
  <si>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</si>
  <si>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</si>
  <si>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</si>
  <si>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</si>
  <si>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</si>
  <si>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</si>
  <si>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</si>
  <si>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</si>
  <si>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</si>
  <si>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</si>
  <si>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</si>
  <si>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</si>
  <si>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</si>
  <si>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</si>
  <si>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</si>
  <si>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</si>
  <si>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</si>
  <si>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</si>
  <si>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</si>
  <si>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</si>
  <si>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</si>
  <si>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</si>
  <si>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</si>
  <si>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</si>
  <si>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</si>
  <si>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</si>
  <si>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</si>
  <si>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</si>
  <si>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</si>
  <si>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</si>
  <si>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</si>
  <si>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</si>
  <si>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</si>
  <si>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</si>
  <si>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</si>
  <si>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</si>
  <si>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</si>
  <si>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</si>
  <si>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</si>
  <si>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</si>
  <si>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</si>
  <si>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</si>
  <si>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</si>
  <si>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</si>
  <si>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</si>
  <si>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</si>
  <si>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</si>
  <si>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</si>
  <si>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</si>
  <si>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</si>
  <si>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</si>
  <si>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</si>
  <si>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</si>
  <si>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</si>
  <si>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</si>
  <si>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</si>
  <si>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</si>
  <si>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</si>
  <si>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</si>
  <si>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</si>
  <si>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</si>
  <si>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</si>
  <si>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</si>
  <si>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</si>
  <si>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</si>
  <si>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</si>
  <si>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</si>
  <si>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</si>
  <si>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</si>
  <si>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</si>
  <si>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</si>
  <si>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</si>
  <si>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</si>
  <si>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</si>
  <si>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</si>
  <si>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</si>
  <si>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</si>
  <si>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</si>
  <si>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</si>
  <si>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</si>
  <si>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</si>
  <si>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</si>
  <si>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</si>
  <si>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</si>
  <si>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</si>
  <si>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</si>
  <si>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</si>
  <si>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</si>
  <si>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</si>
  <si>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</si>
  <si>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</si>
  <si>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</si>
  <si>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</si>
  <si>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</si>
  <si>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</si>
  <si>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</si>
  <si>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</si>
  <si>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</si>
  <si>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</si>
  <si>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</si>
  <si>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</si>
  <si>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</si>
  <si>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</si>
  <si>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</si>
  <si>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</si>
  <si>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</si>
  <si>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</si>
  <si>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</si>
  <si>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</si>
  <si>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</si>
  <si>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</si>
  <si>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</si>
  <si>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</si>
  <si>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</si>
  <si>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</si>
  <si>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</si>
  <si>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</si>
  <si>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</si>
  <si>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</si>
  <si>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</si>
  <si>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</si>
  <si>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</si>
  <si>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</si>
  <si>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</si>
  <si>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</si>
  <si>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</si>
  <si>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</si>
  <si>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</si>
  <si>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</si>
  <si>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</si>
  <si>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</si>
  <si>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</si>
  <si>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</si>
  <si>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</si>
  <si>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</si>
  <si>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</si>
  <si>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</si>
  <si>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</si>
  <si>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</si>
  <si>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</si>
  <si>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</si>
  <si>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</si>
  <si>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</si>
  <si>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</si>
  <si>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</si>
  <si>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</si>
  <si>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</si>
  <si>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</si>
  <si>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</si>
  <si>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</si>
  <si>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</si>
  <si>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</si>
  <si>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</si>
  <si>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</si>
  <si>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</si>
  <si>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</si>
  <si>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</si>
  <si>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</si>
  <si>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</si>
  <si>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</si>
  <si>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</si>
  <si>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</si>
  <si>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</si>
  <si>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</si>
  <si>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</si>
  <si>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</si>
  <si>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</si>
  <si>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</si>
  <si>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</si>
  <si>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</si>
  <si>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</si>
  <si>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</si>
  <si>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</si>
  <si>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</si>
  <si>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</si>
  <si>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</si>
  <si>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</si>
  <si>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</si>
  <si>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</si>
  <si>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</si>
  <si>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</si>
  <si>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</si>
  <si>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</si>
  <si>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</si>
  <si>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</si>
  <si>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</si>
  <si>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</si>
  <si>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</si>
  <si>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</si>
  <si>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</si>
  <si>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</si>
  <si>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</si>
  <si>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</si>
  <si>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</si>
  <si>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</si>
  <si>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</si>
  <si>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</si>
  <si>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</si>
  <si>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</si>
  <si>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</si>
  <si>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</si>
  <si>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</si>
  <si>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</si>
  <si>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</si>
  <si>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</si>
  <si>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</si>
  <si>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</si>
  <si>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</si>
  <si>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</si>
  <si>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</si>
  <si>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</si>
  <si>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</si>
  <si>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</si>
  <si>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</si>
  <si>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</si>
  <si>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</si>
  <si>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</si>
  <si>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</si>
  <si>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</si>
  <si>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</si>
  <si>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</si>
  <si>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</si>
  <si>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</si>
  <si>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</si>
  <si>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</si>
  <si>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</si>
  <si>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</si>
  <si>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</si>
  <si>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</si>
  <si>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</si>
  <si>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</si>
  <si>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</si>
  <si>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</si>
  <si>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</si>
  <si>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</si>
  <si>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</si>
  <si>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</si>
  <si>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</si>
  <si>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</si>
  <si>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</si>
  <si>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</si>
  <si>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</si>
  <si>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</si>
  <si>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</si>
  <si>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</si>
  <si>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</si>
  <si>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</si>
  <si>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</si>
  <si>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</si>
  <si>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</si>
  <si>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</si>
  <si>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</si>
  <si>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</si>
  <si>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</si>
  <si>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</si>
  <si>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</si>
  <si>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</si>
  <si>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</si>
  <si>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</si>
  <si>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</si>
  <si>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</si>
  <si>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</si>
  <si>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</si>
  <si>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</si>
  <si>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</si>
  <si>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</si>
  <si>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</si>
  <si>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</si>
  <si>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</si>
  <si>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</si>
  <si>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</si>
  <si>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</si>
  <si>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</si>
  <si>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</si>
  <si>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</si>
  <si>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</si>
  <si>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</si>
  <si>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</si>
  <si>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</si>
  <si>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</si>
  <si>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</si>
  <si>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</si>
  <si>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</si>
  <si>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</si>
  <si>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</si>
  <si>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</si>
  <si>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</si>
  <si>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</si>
  <si>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</si>
  <si>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</si>
  <si>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</si>
  <si>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</si>
  <si>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</si>
  <si>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</si>
  <si>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</si>
  <si>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</si>
  <si>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</si>
  <si>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</si>
  <si>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</si>
  <si>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</si>
  <si>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</si>
  <si>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</si>
  <si>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</si>
  <si>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</si>
  <si>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</si>
  <si>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</si>
  <si>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</si>
  <si>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</si>
  <si>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</si>
  <si>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</si>
  <si>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</si>
  <si>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</si>
  <si>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</si>
  <si>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</si>
  <si>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</si>
  <si>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</si>
  <si>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</si>
  <si>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</si>
  <si>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</si>
  <si>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</si>
  <si>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</si>
  <si>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</si>
  <si>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</si>
  <si>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</si>
  <si>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</si>
  <si>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</si>
  <si>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</si>
  <si>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</si>
  <si>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</si>
  <si>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</si>
  <si>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</si>
  <si>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</si>
  <si>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</si>
  <si>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</si>
  <si>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</si>
  <si>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</si>
  <si>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</si>
  <si>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</si>
  <si>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</si>
  <si>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</si>
  <si>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</si>
  <si>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</si>
  <si>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</si>
  <si>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</si>
  <si>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</si>
  <si>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</si>
  <si>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</si>
  <si>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</si>
  <si>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</si>
  <si>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</si>
  <si>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</si>
  <si>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</si>
  <si>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</si>
  <si>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</si>
  <si>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</si>
  <si>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</si>
  <si>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</si>
  <si>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</si>
  <si>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</si>
  <si>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</si>
  <si>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</si>
  <si>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</si>
  <si>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</si>
  <si>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</si>
  <si>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</si>
  <si>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</si>
  <si>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</si>
  <si>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</si>
  <si>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</si>
  <si>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</si>
  <si>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</si>
  <si>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</si>
  <si>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</si>
  <si>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</si>
  <si>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</si>
  <si>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</si>
  <si>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</si>
  <si>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</si>
  <si>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</si>
  <si>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</si>
  <si>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</si>
  <si>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</si>
  <si>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</si>
  <si>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</si>
  <si>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</si>
  <si>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</si>
  <si>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</si>
  <si>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</si>
  <si>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</si>
  <si>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</si>
  <si>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</si>
  <si>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</si>
  <si>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</si>
  <si>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</si>
  <si>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</si>
  <si>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</si>
  <si>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</si>
  <si>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</si>
  <si>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</si>
  <si>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</si>
  <si>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</si>
  <si>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</si>
  <si>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</si>
  <si>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</si>
  <si>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</si>
  <si>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</si>
  <si>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</si>
  <si>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</si>
  <si>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</si>
  <si>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</si>
  <si>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</si>
  <si>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</si>
  <si>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</si>
  <si>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</si>
  <si>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</si>
  <si>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</si>
  <si>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</si>
  <si>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</si>
  <si>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</si>
  <si>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</si>
  <si>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</si>
  <si>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</si>
  <si>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</si>
  <si>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</si>
  <si>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</si>
  <si>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</si>
  <si>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</si>
  <si>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</si>
  <si>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</si>
  <si>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</si>
  <si>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</si>
  <si>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</si>
  <si>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</si>
  <si>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</si>
  <si>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</si>
  <si>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</si>
  <si>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</si>
  <si>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</si>
  <si>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</si>
  <si>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</si>
  <si>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</si>
  <si>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</si>
  <si>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</si>
  <si>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</si>
  <si>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</si>
  <si>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</si>
  <si>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</si>
  <si>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</si>
  <si>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</si>
  <si>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</si>
  <si>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</si>
  <si>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</si>
  <si>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</si>
  <si>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</si>
  <si>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</si>
  <si>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</si>
  <si>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</si>
  <si>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</si>
  <si>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</si>
  <si>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</si>
  <si>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</si>
  <si>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</si>
  <si>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</si>
  <si>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</si>
  <si>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</si>
  <si>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</si>
  <si>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</si>
  <si>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</si>
  <si>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</si>
  <si>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</si>
  <si>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</si>
  <si>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</si>
  <si>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</si>
  <si>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</si>
  <si>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</si>
  <si>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</si>
  <si>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</si>
  <si>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</si>
  <si>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</si>
  <si>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</si>
  <si>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</si>
  <si>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</si>
  <si>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</si>
  <si>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</si>
  <si>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</si>
  <si>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</si>
  <si>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</si>
  <si>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</si>
  <si>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</si>
  <si>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</si>
  <si>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</si>
  <si>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</si>
  <si>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</si>
  <si>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</si>
  <si>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</si>
  <si>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</si>
  <si>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</si>
  <si>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</si>
  <si>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</si>
  <si>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</si>
  <si>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</si>
  <si>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</si>
  <si>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</si>
  <si>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</si>
  <si>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</si>
  <si>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</si>
  <si>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</si>
  <si>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</si>
  <si>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</si>
  <si>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</si>
  <si>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</si>
  <si>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</si>
  <si>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</si>
  <si>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</si>
  <si>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</si>
  <si>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</si>
  <si>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</si>
  <si>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</si>
  <si>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</si>
  <si>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</si>
  <si>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</si>
  <si>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</si>
  <si>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</si>
  <si>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</si>
  <si>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</si>
  <si>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</si>
  <si>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</si>
  <si>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</si>
  <si>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</si>
  <si>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</si>
  <si>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</si>
  <si>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</si>
  <si>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</si>
  <si>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</si>
  <si>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</si>
  <si>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</si>
  <si>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</si>
  <si>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</si>
  <si>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</si>
  <si>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</si>
  <si>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</si>
  <si>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</si>
  <si>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</si>
  <si>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</si>
  <si>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</si>
  <si>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</si>
  <si>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</si>
  <si>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</si>
  <si>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</si>
  <si>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</si>
  <si>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</si>
  <si>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</si>
  <si>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</si>
  <si>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</si>
  <si>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</si>
  <si>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</si>
  <si>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</si>
  <si>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</si>
  <si>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</si>
  <si>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</si>
  <si>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</si>
  <si>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</si>
  <si>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</si>
  <si>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</si>
  <si>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</si>
  <si>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</si>
  <si>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</si>
  <si>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</si>
  <si>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</si>
  <si>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</si>
  <si>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</si>
  <si>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</si>
  <si>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</si>
  <si>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</si>
  <si>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</si>
  <si>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</si>
  <si>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</si>
  <si>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</si>
  <si>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</si>
  <si>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</si>
  <si>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</si>
  <si>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</si>
  <si>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</si>
  <si>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</si>
  <si>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</si>
  <si>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</si>
  <si>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</si>
  <si>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</si>
  <si>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</si>
  <si>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</si>
  <si>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</si>
  <si>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</si>
  <si>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</si>
  <si>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</si>
  <si>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</si>
  <si>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</si>
  <si>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</si>
  <si>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</si>
  <si>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</si>
  <si>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</si>
  <si>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</si>
  <si>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</si>
  <si>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</si>
  <si>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</si>
  <si>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</si>
  <si>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</si>
  <si>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</si>
  <si>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</si>
  <si>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</si>
  <si>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</si>
  <si>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</si>
  <si>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</si>
  <si>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</si>
  <si>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</si>
  <si>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</si>
  <si>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</si>
  <si>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</si>
  <si>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</si>
  <si>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</si>
  <si>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</si>
  <si>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</si>
  <si>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</si>
  <si>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</si>
  <si>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</si>
  <si>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</si>
  <si>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</si>
  <si>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</si>
  <si>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</si>
  <si>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</si>
  <si>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</si>
  <si>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</si>
  <si>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</si>
  <si>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</si>
  <si>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</si>
  <si>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</si>
  <si>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</si>
  <si>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</si>
  <si>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</si>
  <si>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</si>
  <si>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</si>
  <si>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</si>
  <si>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</si>
  <si>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</si>
  <si>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</si>
  <si>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</si>
  <si>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</si>
  <si>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</si>
  <si>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</si>
  <si>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</si>
  <si>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</si>
  <si>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</si>
  <si>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</si>
  <si>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</si>
  <si>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</si>
  <si>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</si>
  <si>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</si>
  <si>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</si>
  <si>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</si>
  <si>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</si>
  <si>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</si>
  <si>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</si>
  <si>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</si>
  <si>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</si>
  <si>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</si>
  <si>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</si>
  <si>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</si>
  <si>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</si>
  <si>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</si>
  <si>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</si>
  <si>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</si>
  <si>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</si>
  <si>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</si>
  <si>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</si>
  <si>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</si>
  <si>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</si>
  <si>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</si>
  <si>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</si>
  <si>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</si>
  <si>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</si>
  <si>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</si>
  <si>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</si>
  <si>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</si>
  <si>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</si>
  <si>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</si>
  <si>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</si>
  <si>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</si>
  <si>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</si>
  <si>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</si>
  <si>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</si>
  <si>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</si>
  <si>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</si>
  <si>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</si>
  <si>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</si>
  <si>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</si>
  <si>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</si>
  <si>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</si>
  <si>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</si>
  <si>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</si>
  <si>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</si>
  <si>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</si>
  <si>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</si>
  <si>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</si>
  <si>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</si>
  <si>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</si>
  <si>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</si>
  <si>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</si>
  <si>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</si>
  <si>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</si>
  <si>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</si>
  <si>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</si>
  <si>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</si>
  <si>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</si>
  <si>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</si>
  <si>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</si>
  <si>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</si>
  <si>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</si>
  <si>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</si>
  <si>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</si>
  <si>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</si>
  <si>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</si>
  <si>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</si>
  <si>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</si>
  <si>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</si>
  <si>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</si>
  <si>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</si>
  <si>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</si>
  <si>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</si>
  <si>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</si>
  <si>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</si>
  <si>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</si>
  <si>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</si>
  <si>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</si>
  <si>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</si>
  <si>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</si>
  <si>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</si>
  <si>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</si>
  <si>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</si>
  <si>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</si>
  <si>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</si>
  <si>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</si>
  <si>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</si>
  <si>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</si>
  <si>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</si>
  <si>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</si>
  <si>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</si>
  <si>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</si>
  <si>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</si>
  <si>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</si>
  <si>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</si>
  <si>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</si>
  <si>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</si>
  <si>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</si>
  <si>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</si>
  <si>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</si>
  <si>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</si>
  <si>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</si>
  <si>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</si>
  <si>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</si>
  <si>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</si>
  <si>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</si>
  <si>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</si>
  <si>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</si>
  <si>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</si>
  <si>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</si>
  <si>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</si>
  <si>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</si>
  <si>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</si>
  <si>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</si>
  <si>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</si>
  <si>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</si>
  <si>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</si>
  <si>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</si>
  <si>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</si>
  <si>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</si>
  <si>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</si>
  <si>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</si>
  <si>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</si>
  <si>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</si>
  <si>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</si>
  <si>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</si>
  <si>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</si>
  <si>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</si>
  <si>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</si>
  <si>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</si>
  <si>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</si>
  <si>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</si>
  <si>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</si>
  <si>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</si>
  <si>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</si>
  <si>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</si>
  <si>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</si>
  <si>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</si>
  <si>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</si>
  <si>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</si>
  <si>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</si>
  <si>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</si>
  <si>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</si>
  <si>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</si>
  <si>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</si>
  <si>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</si>
  <si>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</si>
  <si>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</si>
  <si>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</si>
  <si>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</si>
  <si>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</si>
  <si>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</si>
  <si>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</si>
  <si>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</si>
  <si>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</si>
  <si>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</si>
  <si>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</si>
  <si>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</si>
  <si>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</si>
  <si>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</si>
  <si>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</si>
  <si>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</si>
  <si>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</si>
  <si>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</si>
  <si>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</si>
  <si>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</si>
  <si>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</si>
  <si>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</si>
  <si>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</si>
  <si>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</si>
  <si>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</si>
  <si>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</si>
  <si>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</si>
  <si>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</si>
  <si>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</si>
  <si>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</si>
  <si>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</si>
  <si>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</si>
  <si>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</si>
  <si>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</si>
  <si>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</si>
  <si>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</si>
  <si>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</si>
  <si>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</si>
  <si>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</si>
  <si>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</si>
  <si>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</si>
  <si>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</si>
  <si>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</si>
  <si>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</si>
  <si>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</si>
  <si>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</si>
  <si>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</si>
  <si>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</si>
  <si>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</si>
  <si>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</si>
  <si>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</si>
  <si>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</si>
  <si>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</si>
  <si>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</si>
  <si>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</si>
  <si>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</si>
  <si>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</si>
  <si>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</si>
  <si>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</si>
  <si>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</si>
  <si>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</si>
  <si>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</si>
  <si>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</si>
  <si>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</si>
  <si>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</si>
  <si>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</si>
  <si>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</si>
  <si>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</si>
  <si>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</si>
  <si>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</si>
  <si>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</si>
  <si>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</si>
  <si>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</si>
  <si>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</si>
  <si>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</si>
  <si>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</si>
  <si>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</si>
  <si>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</si>
  <si>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</si>
  <si>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</si>
  <si>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</si>
  <si>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</si>
  <si>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</si>
  <si>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</si>
  <si>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</si>
  <si>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</si>
  <si>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</si>
  <si>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</si>
  <si>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</si>
  <si>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</si>
  <si>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</si>
  <si>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</si>
  <si>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</si>
  <si>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</si>
  <si>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</si>
  <si>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</si>
  <si>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</si>
  <si>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</si>
  <si>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</si>
  <si>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</si>
  <si>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</si>
  <si>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</si>
  <si>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</si>
  <si>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</si>
  <si>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</si>
  <si>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</si>
  <si>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</si>
  <si>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</si>
  <si>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</si>
  <si>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</si>
  <si>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</si>
  <si>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</si>
  <si>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</si>
  <si>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</si>
  <si>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</si>
  <si>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</si>
  <si>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</si>
  <si>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</si>
  <si>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</si>
  <si>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</si>
  <si>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</si>
  <si>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</si>
  <si>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</si>
  <si>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</si>
  <si>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</si>
  <si>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</si>
  <si>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</si>
  <si>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</si>
  <si>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</si>
  <si>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</si>
  <si>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</si>
  <si>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</si>
  <si>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</si>
  <si>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</si>
  <si>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</si>
  <si>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</si>
  <si>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</si>
  <si>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</si>
  <si>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</si>
  <si>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</si>
  <si>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</si>
  <si>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</si>
  <si>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</si>
  <si>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</si>
  <si>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</si>
  <si>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</si>
  <si>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</si>
  <si>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</si>
  <si>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</si>
  <si>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</si>
  <si>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</si>
  <si>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</si>
  <si>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</si>
  <si>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</si>
  <si>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</si>
  <si>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</si>
  <si>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</si>
  <si>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</si>
  <si>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</si>
  <si>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</si>
  <si>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</si>
  <si>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</si>
  <si>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</si>
  <si>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</si>
  <si>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</si>
  <si>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</si>
  <si>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</si>
  <si>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</si>
  <si>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</si>
  <si>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</si>
  <si>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</si>
  <si>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</si>
  <si>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</si>
  <si>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</si>
  <si>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</si>
  <si>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</si>
  <si>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</si>
  <si>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</si>
  <si>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</si>
  <si>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</si>
  <si>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</si>
  <si>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</si>
  <si>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</si>
  <si>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</si>
  <si>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</si>
  <si>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</si>
  <si>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</si>
  <si>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</si>
  <si>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</si>
  <si>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</si>
  <si>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</si>
  <si>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</si>
  <si>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</si>
  <si>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</si>
  <si>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</si>
  <si>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</si>
  <si>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</si>
  <si>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</si>
  <si>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</si>
  <si>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</si>
  <si>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</si>
  <si>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</si>
  <si>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</si>
  <si>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</si>
  <si>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</si>
  <si>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</si>
  <si>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</si>
  <si>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</si>
  <si>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</si>
  <si>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</si>
  <si>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</si>
  <si>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</si>
  <si>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</si>
  <si>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</si>
  <si>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</si>
  <si>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</si>
  <si>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</si>
  <si>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</si>
  <si>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</si>
  <si>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</si>
  <si>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</si>
  <si>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</si>
  <si>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</si>
  <si>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</si>
  <si>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</si>
  <si>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</si>
  <si>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</si>
  <si>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</si>
  <si>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</si>
  <si>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</si>
  <si>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</si>
  <si>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</si>
  <si>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</si>
  <si>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</si>
  <si>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</si>
  <si>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</si>
  <si>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</si>
  <si>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</si>
  <si>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</si>
  <si>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</si>
  <si>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</si>
  <si>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</si>
  <si>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</si>
  <si>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</si>
  <si>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</si>
  <si>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</si>
  <si>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</si>
  <si>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</si>
  <si>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</si>
  <si>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</si>
  <si>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</si>
  <si>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</si>
  <si>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</si>
  <si>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</si>
  <si>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</si>
  <si>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</si>
  <si>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</si>
  <si>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</si>
  <si>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</si>
  <si>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</si>
  <si>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</si>
  <si>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</si>
  <si>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</si>
  <si>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</si>
  <si>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</si>
  <si>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</si>
  <si>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</si>
  <si>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</si>
  <si>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</si>
  <si>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</si>
  <si>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</si>
  <si>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</si>
  <si>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</si>
  <si>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</si>
  <si>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</si>
  <si>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</si>
  <si>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</si>
  <si>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</si>
  <si>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</si>
  <si>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</si>
  <si>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</si>
  <si>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</si>
  <si>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</si>
  <si>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</si>
  <si>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</si>
  <si>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</si>
  <si>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</si>
  <si>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</si>
  <si>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</si>
  <si>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</si>
  <si>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</si>
  <si>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</si>
  <si>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</si>
  <si>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</si>
  <si>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</si>
  <si>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</si>
  <si>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</si>
  <si>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</si>
  <si>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</si>
  <si>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</si>
  <si>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</si>
  <si>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</si>
  <si>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</si>
  <si>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</si>
  <si>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</si>
  <si>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</si>
  <si>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</si>
  <si>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</si>
  <si>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</si>
  <si>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</si>
  <si>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</si>
  <si>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</si>
  <si>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</si>
  <si>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</si>
  <si>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</si>
  <si>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</si>
  <si>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</si>
  <si>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</si>
  <si>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</si>
  <si>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</si>
  <si>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</si>
  <si>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</si>
  <si>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</si>
  <si>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</si>
  <si>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</si>
  <si>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</si>
  <si>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</si>
  <si>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</si>
  <si>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</si>
  <si>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</si>
  <si>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</si>
  <si>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</si>
  <si>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</si>
  <si>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</si>
  <si>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</si>
  <si>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</si>
  <si>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</si>
  <si>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</si>
  <si>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</si>
  <si>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</si>
  <si>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</si>
  <si>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</si>
  <si>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</si>
  <si>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</si>
  <si>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</si>
  <si>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</si>
  <si>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</si>
  <si>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</si>
  <si>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</si>
  <si>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</si>
  <si>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</si>
  <si>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</si>
  <si>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</si>
  <si>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</si>
  <si>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</si>
  <si>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</si>
  <si>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</si>
  <si>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</si>
  <si>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</si>
  <si>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</si>
  <si>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</si>
  <si>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</si>
  <si>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</si>
  <si>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</si>
  <si>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</si>
  <si>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</si>
  <si>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</si>
  <si>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</si>
  <si>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</si>
  <si>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</si>
  <si>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</si>
  <si>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</si>
  <si>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</si>
  <si>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</si>
  <si>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</si>
  <si>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</si>
  <si>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</si>
  <si>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</si>
  <si>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</si>
  <si>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</si>
  <si>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</si>
  <si>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</si>
  <si>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</si>
  <si>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</si>
  <si>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</si>
  <si>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</si>
  <si>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</si>
  <si>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</si>
  <si>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</si>
  <si>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</si>
  <si>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</si>
  <si>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</si>
  <si>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</si>
  <si>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</si>
  <si>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</si>
  <si>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</si>
  <si>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</si>
  <si>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</si>
  <si>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</si>
  <si>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</si>
  <si>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</si>
  <si>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</si>
  <si>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</si>
  <si>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</si>
  <si>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</si>
  <si>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</si>
  <si>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</si>
  <si>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</si>
  <si>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</si>
  <si>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</si>
  <si>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</si>
  <si>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</si>
  <si>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</si>
  <si>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</si>
  <si>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</si>
  <si>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</si>
  <si>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</si>
  <si>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</si>
  <si>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</si>
  <si>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</si>
  <si>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</si>
  <si>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</si>
  <si>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</si>
  <si>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</si>
  <si>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</si>
  <si>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</si>
  <si>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</si>
  <si>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</si>
  <si>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</si>
  <si>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</si>
  <si>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</si>
  <si>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</si>
  <si>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</si>
  <si>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</si>
  <si>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</si>
  <si>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</si>
  <si>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</si>
  <si>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</si>
  <si>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</si>
  <si>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</si>
  <si>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</si>
  <si>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</si>
  <si>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</si>
  <si>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</si>
  <si>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</si>
  <si>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</si>
  <si>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</si>
  <si>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</si>
  <si>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</si>
  <si>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</si>
  <si>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</si>
  <si>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</si>
  <si>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</si>
  <si>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</si>
  <si>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</si>
  <si>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</si>
  <si>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</si>
  <si>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</si>
  <si>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</si>
  <si>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</si>
  <si>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</si>
  <si>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</si>
  <si>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</si>
  <si>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</si>
  <si>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</si>
  <si>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</si>
  <si>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</si>
  <si>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</si>
  <si>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</si>
  <si>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</si>
  <si>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</si>
  <si>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</si>
  <si>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</si>
  <si>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</si>
  <si>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</si>
  <si>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</si>
  <si>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</si>
  <si>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</si>
  <si>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</si>
  <si>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</si>
  <si>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</si>
  <si>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</si>
  <si>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</si>
  <si>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</si>
  <si>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</si>
  <si>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</si>
  <si>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</si>
  <si>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</si>
  <si>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</si>
  <si>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</si>
  <si>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</si>
  <si>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</si>
  <si>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</si>
  <si>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</si>
  <si>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</si>
  <si>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</si>
  <si>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</si>
  <si>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</si>
  <si>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</si>
  <si>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</si>
  <si>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</si>
  <si>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</si>
  <si>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</si>
  <si>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</si>
  <si>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</si>
  <si>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</si>
  <si>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</si>
  <si>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</si>
  <si>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</si>
  <si>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</si>
  <si>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</si>
  <si>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</si>
  <si>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</si>
  <si>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</si>
  <si>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</si>
  <si>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</si>
  <si>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</si>
  <si>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</si>
  <si>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</si>
  <si>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</si>
  <si>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</si>
  <si>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</si>
  <si>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</si>
  <si>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</si>
  <si>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</si>
  <si>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</si>
  <si>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</si>
  <si>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</si>
  <si>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</si>
  <si>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</si>
  <si>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</si>
  <si>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</si>
  <si>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</si>
  <si>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</si>
  <si>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</si>
  <si>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</si>
  <si>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</si>
  <si>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</si>
  <si>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</si>
  <si>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</si>
  <si>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</si>
  <si>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</si>
  <si>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</si>
  <si>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</si>
  <si>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</si>
  <si>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</si>
  <si>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</si>
  <si>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</si>
  <si>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</si>
  <si>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</si>
  <si>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</si>
  <si>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</si>
  <si>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</si>
  <si>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</si>
  <si>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</si>
  <si>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</si>
  <si>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</si>
  <si>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</si>
  <si>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</si>
  <si>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</si>
  <si>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</si>
  <si>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</si>
  <si>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</si>
  <si>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</si>
  <si>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</si>
  <si>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</si>
  <si>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</si>
  <si>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</si>
  <si>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</si>
  <si>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</si>
  <si>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</si>
  <si>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</si>
  <si>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</si>
  <si>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</si>
  <si>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</si>
  <si>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</si>
  <si>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</si>
  <si>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</si>
  <si>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</si>
  <si>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</si>
  <si>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</si>
  <si>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</si>
  <si>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</si>
  <si>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</si>
  <si>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</si>
  <si>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</si>
  <si>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</si>
  <si>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</si>
  <si>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</si>
  <si>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</si>
  <si>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</si>
  <si>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</si>
  <si>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</si>
  <si>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</si>
  <si>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</si>
  <si>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</si>
  <si>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</si>
  <si>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</si>
  <si>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</si>
  <si>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</si>
  <si>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</si>
  <si>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</si>
  <si>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</si>
  <si>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</si>
  <si>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</si>
  <si>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</si>
  <si>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</si>
  <si>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</si>
  <si>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</si>
  <si>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</si>
  <si>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</si>
  <si>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</si>
  <si>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</si>
  <si>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</si>
  <si>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</si>
  <si>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</si>
  <si>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</si>
  <si>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</si>
  <si>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</si>
  <si>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</si>
  <si>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</si>
  <si>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</si>
  <si>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</si>
  <si>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</si>
  <si>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</si>
  <si>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</si>
  <si>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</si>
  <si>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</si>
  <si>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</si>
  <si>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</si>
  <si>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</si>
  <si>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</si>
  <si>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</si>
  <si>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</si>
  <si>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</si>
  <si>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</si>
  <si>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</si>
  <si>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</si>
  <si>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</si>
  <si>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</si>
  <si>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</si>
  <si>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</si>
  <si>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</si>
  <si>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</si>
  <si>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</si>
  <si>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</si>
  <si>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</si>
  <si>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</si>
  <si>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</si>
  <si>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</si>
  <si>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</si>
  <si>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</si>
  <si>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</si>
  <si>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</si>
  <si>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</si>
  <si>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</si>
  <si>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</si>
  <si>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</si>
  <si>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</si>
  <si>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</si>
  <si>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</si>
  <si>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</si>
  <si>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</si>
  <si>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</si>
  <si>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</si>
  <si>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</si>
  <si>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</si>
  <si>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</si>
  <si>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</si>
  <si>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</si>
  <si>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</si>
  <si>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</si>
  <si>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</si>
  <si>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</si>
  <si>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</si>
  <si>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</si>
  <si>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</si>
  <si>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</si>
  <si>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</si>
  <si>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</si>
  <si>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</si>
  <si>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</si>
  <si>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</si>
  <si>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</si>
  <si>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</si>
  <si>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</si>
  <si>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</si>
  <si>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</si>
  <si>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</si>
  <si>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</si>
  <si>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</si>
  <si>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</si>
  <si>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</si>
  <si>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</si>
  <si>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</si>
  <si>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</si>
  <si>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</si>
  <si>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</si>
  <si>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</si>
  <si>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</si>
  <si>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</si>
  <si>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Team at site TS</t>
  </si>
  <si>
    <t>PCM-20251108-00000692</t>
  </si>
  <si>
    <t>ETA 65 mins</t>
  </si>
  <si>
    <t>PCM-20251108-00000670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</si>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</sst>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1" totalsRowShown="0" headerRowDxfId="48" dataDxfId="47" headerRowBorderDxfId="45" tableBorderDxfId="46" totalsRowBorderDxfId="44">
  <autoFilter ref="A1:L1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306.48271168981591</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45969.431137615742</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45969.431137615742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45969.431137615742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45969.431137615742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45969.431137615742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45969.431137615742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45969.431137615742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45969.431137615742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45969.431137615742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45969.431137615742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45969.431137615742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45969.431137615742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45969.431137615742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45969.431137615742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45969.431137615742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45969.431137615742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45969.431137615742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45969.431137615742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45969.431137615742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45969.431137615742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45969.431137615742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45969.431137615742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45969.431137615742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45969.431137615742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45969.431137615742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45969.431137615742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45969.431137615742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45969.431137615742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45969.431137615742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45969.431137615742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45969.431137615742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45969.431137615742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45969.431137615742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45969.431137615742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45969.431137615742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45969.431137615742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45969.431137615742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45969.431137615742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45969.431137615742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45969.431137615742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45969.431137615742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45969.431137615742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45969.431137615742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45969.431137615742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45969.431137615742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45969.431137615742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45969.431137615742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45969.431137615742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45969.431137615742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45969.431137615742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45969.431137615742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45969.431137615742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45969.431137615742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45969.431137615742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45969.431137615742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45969.431137615742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45969.431137615742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45969.431137615742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45969.431137615742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45969.431137615742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45969.431137615742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45969.431137615742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45969.431137615742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45969.431137615742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45969.431137615742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45969.431137615742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45969.431137615742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45969.431137615742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45969.431137615742</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45969.431137615742</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144.43129965278058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45969.431137615742</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0.10737604166934034</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45969.431137615742</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45969.431137615742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45969.431137615742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45969.431137615742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24122</v>
      </c>
      <c r="E10" s="103"/>
      <c r="F10" s="104"/>
      <c r="G10" s="105">
        <f t="shared" ca="1" si="0"/>
        <v>45969.431137615742</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45969.431137615742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45969.431137615742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45969.431137615742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45969.431137615742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45969.431137615742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45969.431137615742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45969.431137615742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45969.431137615742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45969.431137615742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45969.431137615742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45969.431137615742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45969.431137615742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45969.431137615742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45969.431137615742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45969.431137615742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45969.431137615742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45969.431137615742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45969.431137615742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45969.431137615742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45969.431137615742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45969.431137615742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45969.431137615742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45969.431137615742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45969.431137615742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45969.431137615742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45969.431137615742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45969.431137615742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45969.431137615742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45969.431137615742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45969.431137615742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45969.431137615742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45969.431137615742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45969.431137615742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45969.431137615742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45969.431137615742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45969.431137615742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45969.431137615742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45969.431137615742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45969.431137615742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45969.431137615742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45969.431137615742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45969.431137615742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45969.431137615742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45969.431137615742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45969.431137615742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45969.431137615742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45969.431137615742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45969.431137615742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45969.431137615742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45969.431137615742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45969.431137615742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45969.431137615742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45969.431137615742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45969.431137615742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45969.431137615742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45969.431137615742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45969.431137615742</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45969.431137615742</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45969.431137615742</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45969.431137615742</v>
      </c>
      <c r="H4" s="22" t="s">
        <v>39111</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45969.431137615742</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45969.431137615742</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45969.431137615742</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45969.431137615742</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45969.431137615742</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45969.431137615742</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45969.431137615742</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45969.431137615742</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45969.431137615742</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45969.431137615742</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45969.431137615742</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45969.431137615742</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39112</v>
      </c>
      <c r="D17" s="18"/>
      <c r="E17" s="18"/>
      <c r="F17" s="20"/>
      <c r="G17" s="21">
        <f t="shared" ref="G17:G80" ca="1" si="1">IFERROR(NOW()-F17,"-")</f>
        <v>45969.431137615742</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45969.431137615742</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45969.431137615742</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45969.431137615742</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45969.431137615742</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45969.431137615742</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45969.431137615742</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45969.431137615742</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45969.431137615742</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45969.431137615742</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45969.431137615742</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45969.431137615742</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45969.431137615742</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45969.431137615742</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45969.431137615742</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45969.431137615742</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45969.431137615742</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45969.431137615742</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45969.431137615742</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45969.431137615742</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45969.431137615742</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45969.431137615742</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45969.431137615742</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45969.431137615742</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45969.431137615742</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45969.431137615742</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45969.431137615742</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45969.431137615742</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45969.431137615742</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45969.431137615742</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45969.431137615742</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45969.431137615742</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45969.431137615742</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45969.431137615742</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45969.431137615742</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45969.431137615742</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45969.431137615742</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45969.431137615742</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45969.431137615742</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45969.431137615742</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45969.431137615742</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45969.431137615742</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45969.431137615742</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45969.431137615742</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45969.431137615742</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45969.431137615742</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45969.431137615742</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45969.431137615742</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45969.431137615742</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45969.431137615742</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45969.431137615742</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45969.431137615742</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45969.431137615742</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45969.431137615742</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45969.431137615742</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45969.431137615742</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45969.431137615742</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45969.431137615742</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45969.431137615742</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45969.431137615742</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45969.431137615742</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45969.431137615742</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45969.431137615742</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45969.431137615742</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45969.431137615742</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45969.431137615742</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45969.431137615742</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45969.431137615742</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45969.431137615742</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45969.431137615742</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45969.431137615742</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45969.431137615742</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45969.431137615742</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45969.431137615742</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45969.431137615742</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45969.431137615742</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45969.431137615742</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45969.431137615742</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45969.431137615742</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45969.431137615742</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45969.431137615742</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45969.431137615742</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45969.431137615742</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45969.431137615742</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45969.431137615742</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45969.431137615742</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45969.431137615742</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45969.431137615742</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45969.431137615742</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45969.431137615742</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45969.431137615742</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45969.431137615742</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45969.431137615742</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45969.431137615742</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45969.431137615742</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45969.431137615742</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45969.431137615742</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45969.431137615742</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45969.431137615742</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45969.431137615742</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45969.431137615742</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45969.431137615742</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45969.431137615742</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45969.431137615742</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45969.431137615742</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45969.431137615742</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45969.431137615742</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45969.431137615742</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45969.431137615742</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45969.431137615742</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45969.431137615742</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45969.431137615742</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45969.431137615742</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45969.431137615742</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45969.431137615742</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45969.431137615742</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45969.431137615742</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45969.431137615742</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45969.431137615742</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45969.431137615742</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45969.431137615742</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45969.431137615742</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45969.431137615742</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45969.431137615742</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45969.431137615742</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45969.431137615742</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45969.431137615742</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45969.431137615742</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45969.431137615742</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45969.431137615742</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45969.431137615742</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45969.431137615742</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45969.431137615742</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45969.431137615742</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45969.431137615742</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45969.431137615742</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45969.431137615742</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45969.431137615742</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45969.431137615742</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45969.431137615742</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45969.431137615742</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45969.431137615742</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45969.431137615742</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45969.431137615742</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45969.431137615742</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45969.431137615742</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45969.431137615742</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45969.431137615742</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45969.431137615742</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45969.431137615742</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45969.431137615742</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45969.431137615742</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45969.431137615742</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45969.431137615742</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45969.431137615742</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45969.431137615742</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45969.431137615742</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45969.431137615742</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45969.431137615742</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45969.431137615742</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45969.431137615742</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45969.431137615742</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45969.431137615742</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45969.431137615742</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45969.431137615742</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45969.431137615742</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45969.431137615742</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45969.431137615742</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45969.431137615742</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45969.431137615742</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45969.431137615742</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45969.431137615742</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45969.431137615742</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45969.431137615742</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45969.431137615742</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45969.431137615742</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45969.431137615742</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45969.431137615742</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45969.431137615742</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45969.431137615742</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45969.431137615742</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45969.431137615742</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45969.431137615742</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45969.431137615742</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45969.431137615742</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45969.431137615742</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45969.431137615742</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45969.431137615742</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45969.431137615742</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45969.431137615742</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45969.431137615742</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45969.431137615742</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45969.431137615742</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45969.431137615742</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45969.431137615742</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45969.431137615742</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45969.431137615742</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45969.431137615742</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45969.431137615742</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45969.431137615742</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45969.431137615742</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45969.431137615742</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45969.431137615742</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45969.431137615742</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45969.431137615742</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45969.431137615742</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45969.431137615742</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45969.431137615742</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45969.431137615742</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45969.431137615742</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45969.431137615742</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45969.431137615742</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45969.431137615742</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45969.431137615742</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45969.431137615742</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45969.431137615742</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45969.431137615742</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45969.431137615742</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45969.431137615742</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45969.431137615742</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45969.431137615742</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45969.431137615742</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45969.431137615742</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45969.431137615742</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45969.431137615742</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45969.431137615742</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45969.431137615742</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45969.431137615742</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45969.431137615742</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45969.431137615742</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45969.431137615742</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45969.431137615742</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45969.431137615742</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45969.431137615742</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45969.431137615742</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45969.431137615742</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45969.431137615742</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45969.431137615742</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45969.431137615742</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45969.431137615742</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45969.431137615742</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45969.431137615742</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45969.431137615742</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45969.431137615742</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45969.431137615742</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45969.431137615742</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45969.431137615742</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45969.431137615742</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45969.431137615742</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45969.431137615742</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45969.431137615742</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45969.431137615742</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45969.431137615742</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45969.431137615742</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45969.431137615742</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45969.431137615742</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45969.431137615742</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45969.431137615742</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45969.431137615742</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45969.431137615742</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45969.431137615742</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45969.431137615742</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45969.431137615742</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45969.431137615742</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45969.431137615742</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45969.431137615742</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45969.431137615742</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45969.431137615742</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45969.431137615742</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45969.431137615742</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45969.431137615742</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45969.431137615742</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45969.431137615742</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45969.431137615742</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45969.431137615742</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45969.431137615742</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45969.431137615742</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45969.431137615742</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45969.431137615742</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45969.431137615742</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45969.431137615742</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45969.431137615742</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45969.431137615742</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45969.431137615742</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45969.431137615742</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45969.431137615742</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45969.431137615742</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45969.431137615742</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45969.431137615742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45969.431137615742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45969.431137615742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45969.431137615742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45969.431137615742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45969.431137615742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45969.431137615742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45969.431137615742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45969.431137615742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45969.431137615742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45969.431137615742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45969.431137615742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45969.431137615742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45969.431137615742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45969.431137615742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45969.431137615742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45969.431137615742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45969.431137615742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45969.431137615742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45969.431137615742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45969.431137615742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45969.431137615742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45969.431137615742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45969.431137615742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45969.431137615742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45969.431137615742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45969.431137615742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45969.431137615742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45969.431137615742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45969.431137615742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45969.431137615742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45969.431137615742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45969.431137615742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45969.431137615742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45969.431137615742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45969.431137615742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45969.431137615742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45969.431137615742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45969.431137615742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45969.431137615742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45969.431137615742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45969.431137615742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45969.431137615742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45969.431137615742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45969.431137615742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45969.431137615742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45969.431137615742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45969.431137615742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45969.431137615742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45969.431137615742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45969.431137615742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45969.431137615742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45969.431137615742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45969.431137615742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45969.431137615742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45969.431137615742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45969.431137615742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45969.431137615742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45969.431137615742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45969.431137615742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45969.431137615742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45969.431137615742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45969.431137615742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45969.431137615742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45969.431137615742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45969.431137615742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45969.431137615742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45969.431137615742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45969.431137615742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45969.431137615742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45969.431137615742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45969.431137615742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45969.431137615742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45969.431137615742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45969.431137615742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45969.431137615742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45969.431137615742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45969.431137615742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45969.431137615742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45969.431137615742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45969.431137615742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45969.431137615742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45969.431137615742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45969.431137615742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45969.431137615742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45969.431137615742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45969.431137615742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45969.431137615742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45969.431137615742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45969.431137615742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45969.431137615742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45969.431137615742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45969.431137615742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45969.431137615742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45969.431137615742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45969.431137615742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45969.431137615742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45969.431137615742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45969.431137615742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45969.431137615742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45969.431137615742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45969.431137615742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45969.431137615742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45969.431137615742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45969.431137615742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45969.431137615742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45969.431137615742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45969.431137615742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45969.431137615742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45969.431137615742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45969.431137615742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45969.431137615742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45969.431137615742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45969.431137615742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45969.431137615742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45969.431137615742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45969.431137615742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45969.431137615742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45969.431137615742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45969.431137615742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45969.431137615742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45969.431137615742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45969.431137615742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45969.431137615742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45969.431137615742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45969.431137615742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45969.431137615742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45969.431137615742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45969.431137615742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45969.431137615742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45969.431137615742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45969.431137615742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45969.431137615742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45969.431137615742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45969.431137615742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45969.431137615742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45969.431137615742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45969.431137615742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45969.431137615742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45969.431137615742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45969.431137615742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45969.431137615742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45969.431137615742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45969.431137615742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45969.431137615742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45969.431137615742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45969.431137615742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45969.431137615742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45969.431137615742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45969.431137615742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45969.431137615742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45969.431137615742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45969.431137615742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45969.431137615742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45969.431137615742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45969.431137615742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45969.431137615742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45969.431137615742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45969.431137615742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45969.431137615742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45969.431137615742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45969.431137615742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45969.431137615742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45969.431137615742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45969.431137615742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45969.431137615742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45969.431137615742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45969.431137615742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45969.431137615742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45969.431137615742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45969.431137615742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45969.431137615742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45969.431137615742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45969.431137615742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45969.431137615742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45969.431137615742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45969.431137615742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45969.431137615742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45969.431137615742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45969.431137615742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45969.431137615742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45969.431137615742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45969.431137615742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45969.431137615742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45969.431137615742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45969.431137615742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45969.431137615742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45969.431137615742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45969.431137615742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45969.431137615742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45969.431137615742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45969.431137615742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45969.431137615742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45969.431137615742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45969.431137615742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45969.431137615742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45969.431137615742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45969.431137615742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45969.431137615742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45969.431137615742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45969.431137615742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45969.431137615742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45969.431137615742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45969.431137615742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45969.431137615742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45969.431137615742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45969.431137615742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45969.431137615742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45969.431137615742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45969.431137615742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45969.431137615742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45969.431137615742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45969.431137615742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45969.431137615742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45969.431137615742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45969.431137615742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45969.431137615742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45969.431137615742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45969.431137615742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45969.431137615742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45969.431137615742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45969.431137615742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45969.431137615742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45969.431137615742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45969.431137615742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45969.431137615742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45969.431137615742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45969.431137615742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45969.431137615742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45969.431137615742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45969.431137615742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45969.431137615742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45969.431137615742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45969.431137615742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45969.431137615742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45969.431137615742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45969.431137615742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45969.431137615742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45969.431137615742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45969.431137615742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45969.431137615742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45969.431137615742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45969.431137615742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45969.431137615742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45969.431137615742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45969.431137615742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45969.431137615742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45969.431137615742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45969.431137615742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45969.431137615742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45969.431137615742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45969.431137615742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45969.431137615742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45969.431137615742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45969.431137615742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45969.431137615742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45969.431137615742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45969.431137615742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45969.431137615742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45969.431137615742</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45969.431137615742</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45969.431137615742</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45969.431137615742</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45969.431137615742</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45969.431137615742</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45969.431137615742</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45969.431137615742</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45969.431137615742</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45969.431137615742</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45969.431137615742</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45969.431137615742</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45969.431137615742</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45969.431137615742</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45969.431137615742</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45969.431137615742</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45969.431137615742</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45969.431137615742</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45969.431137615742</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45969.431137615742</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45969.431137615742</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45969.431137615742</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45969.431137615742</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45969.431137615742</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45969.431137615742</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45969.431137615742</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45969.431137615742</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45969.431137615742</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45969.431137615742</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45969.431137615742</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45969.431137615742</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45969.431137615742</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45969.431137615742</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45969.431137615742</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45969.431137615742</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45969.431137615742</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45969.431137615742</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45969.431137615742</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45969.431137615742</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45969.431137615742</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45969.431137615742</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45969.431137615742</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45969.431137615742</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45969.431137615742</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45969.431137615742</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45969.431137615742</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45969.431137615742</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45969.431137615742</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45969.431137615742</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45969.431137615742</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45969.431137615742</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45969.431137615742</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45969.431137615742</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45969.431137615742</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45969.431137615742</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45969.431137615742</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45969.431137615742</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45969.431137615742</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45969.431137615742</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45969.431137615742</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45969.431137615742</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45969.431137615742</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45969.431137615742</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45969.431137615742</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45969.431137615742</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45969.431137615742</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45969.431137615742</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45969.431137615742</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45969.431137615742</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45969.431137615742</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45969.431137615742</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45969.431137615742</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45969.431137615742</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45969.431137615742</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45969.431137615742</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45969.431137615742</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45969.431137615742</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45969.431137615742</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45969.431137615742</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45969.431137615742</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45969.431137615742</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45969.431137615742</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45969.431137615742</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45969.431137615742</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45969.431137615742</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45969.431137615742</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45969.431137615742</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45969.431137615742</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45969.431137615742</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45969.431137615742</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45969.431137615742</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45969.431137615742</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45969.431137615742</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45969.431137615742</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45969.431137615742</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45969.431137615742</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45969.431137615742</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45969.431137615742</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45969.431137615742</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45969.431137615742</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45969.431137615742</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45969.431137615742</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45969.431137615742</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45969.431137615742</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45969.431137615742</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45969.431137615742</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45969.431137615742</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45969.431137615742</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45969.431137615742</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45969.431137615742</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45969.431137615742</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45969.431137615742</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45969.431137615742</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45969.431137615742</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45969.431137615742</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45969.431137615742</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45969.431137615742</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45969.431137615742</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45969.431137615742</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45969.431137615742</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45969.431137615742</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45969.431137615742</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45969.431137615742</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45969.431137615742</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45969.431137615742</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45969.431137615742</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45969.431137615742</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45969.431137615742</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45969.431137615742</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45969.431137615742</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45969.431137615742</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45969.431137615742</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45969.431137615742</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45969.431137615742</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45969.431137615742</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45969.431137615742</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45969.431137615742</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45969.431137615742</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45969.431137615742</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45969.431137615742</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45969.431137615742</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45969.431137615742</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45969.431137615742</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45969.431137615742</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45969.431137615742</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45969.431137615742</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45969.431137615742</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45969.431137615742</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45969.431137615742</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45969.431137615742</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45969.431137615742</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45969.431137615742</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45969.431137615742</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45969.431137615742</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45969.431137615742</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45969.431137615742</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45969.431137615742</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45969.431137615742</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45969.431137615742</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45969.431137615742</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45969.431137615742</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45969.431137615742</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45969.431137615742</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45969.431137615742</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45969.431137615742</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45969.431137615742</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45969.431137615742</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45969.431137615742</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45969.431137615742</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45969.431137615742</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45969.431137615742</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45969.431137615742</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45969.431137615742</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45969.431137615742</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45969.431137615742</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45969.431137615742</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45969.431137615742</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45969.431137615742</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45969.431137615742</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45969.431137615742</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45969.431137615742</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45969.431137615742</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45969.431137615742</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45969.431137615742</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45969.431137615742</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45969.431137615742</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45969.431137615742</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45969.431137615742</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45969.431137615742</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45969.431137615742</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45969.431137615742</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45969.431137615742</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45969.431137615742</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45969.431137615742</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45969.431137615742</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45969.431137615742</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45969.431137615742</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45969.431137615742</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45969.431137615742</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45969.431137615742</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45969.431137615742</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45969.431137615742</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45969.431137615742</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45969.431137615742</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45969.431137615742</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45969.431137615742</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45969.431137615742</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45969.431137615742</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45969.431137615742</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45969.431137615742</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45969.431137615742</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45969.431137615742</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45969.431137615742</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45969.431137615742</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45969.431137615742</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45969.431137615742</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45969.431137615742</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45969.431137615742</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45969.431137615742</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45969.431137615742</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45969.431137615742</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45969.431137615742</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45969.431137615742</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45969.431137615742</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45969.431137615742</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45969.431137615742</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45969.431137615742</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45969.431137615742</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45969.431137615742</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45969.431137615742</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45969.431137615742</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45969.431137615742</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45969.431137615742</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45969.431137615742</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45969.431137615742</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45969.431137615742</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45969.431137615742</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45969.431137615742</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45969.431137615742</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45969.431137615742</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45969.431137615742</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45969.431137615742</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45969.431137615742</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45969.431137615742</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45969.431137615742</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45969.431137615742</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45969.431137615742</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45969.431137615742</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45969.431137615742</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45969.431137615742</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45969.431137615742</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45969.431137615742</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45969.431137615742</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45969.431137615742</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45969.431137615742</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45969.431137615742</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45969.431137615742</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45969.431137615742</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45969.431137615742</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45969.431137615742</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45969.431137615742</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45969.431137615742</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45969.431137615742</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45969.431137615742</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45969.431137615742</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45969.431137615742</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45969.431137615742</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45969.431137615742</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45969.431137615742</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45969.431137615742</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45969.431137615742</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45969.431137615742</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45969.431137615742</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45969.431137615742</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45969.431137615742</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45969.431137615742</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45969.431137615742</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45969.431137615742</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45969.431137615742</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45969.431137615742</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45969.431137615742</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45969.431137615742</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45969.431137615742</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45969.431137615742</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45969.431137615742</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45969.431137615742</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45969.431137615742</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45969.431137615742</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45969.431137615742</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45969.431137615742</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45969.431137615742</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45969.431137615742</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45969.431137615742</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45969.431137615742</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45969.431137615742</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45969.431137615742</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45969.431137615742</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45969.431137615742</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45969.431137615742</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45969.431137615742</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45969.431137615742</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45969.431137615742</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45969.431137615742</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45969.431137615742</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45969.431137615742</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45969.431137615742</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45969.431137615742</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45969.431137615742</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45969.431137615742</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45969.431137615742</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45969.431137615742</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45969.431137615742</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45969.431137615742</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45969.431137615742</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45969.431137615742</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45969.431137615742</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45969.431137615742</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45969.431137615742</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45969.431137615742</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45969.431137615742</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45969.431137615742</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45969.431137615742</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45969.431137615742</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45969.431137615742</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45969.431137615742</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45969.431137615742</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45969.431137615742</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45969.431137615742</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45969.431137615742</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45969.431137615742</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45969.431137615742</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45969.431137615742</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45969.431137615742</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45969.431137615742</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45969.431137615742</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45969.431137615742</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45969.431137615742</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45969.431137615742</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45969.431137615742</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45969.431137615742</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45969.431137615742</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45969.431137615742</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45969.431137615742</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45969.431137615742</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45969.431137615742</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45969.431137615742</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45969.431137615742</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45969.431137615742</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45969.431137615742</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45969.431137615742</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45969.431137615742</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45969.431137615742</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45969.431137615742</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45969.431137615742</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45969.431137615742</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45969.431137615742</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45969.431137615742</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45969.431137615742</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45969.431137615742</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45969.431137615742</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45969.431137615742</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45969.431137615742</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45969.431137615742</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45969.431137615742</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45969.431137615742</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45969.431137615742</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45969.431137615742</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45969.431137615742</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45969.431137615742</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45969.431137615742</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45969.431137615742</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45969.431137615742</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45969.431137615742</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45969.431137615742</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45969.431137615742</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45969.431137615742</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45969.431137615742</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45969.431137615742</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45969.431137615742</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45969.431137615742</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45969.431137615742</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45969.431137615742</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45969.431137615742</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45969.431137615742</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45969.431137615742</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45969.431137615742</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45969.431137615742</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45969.431137615742</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45969.431137615742</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45969.431137615742</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45969.431137615742</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45969.431137615742</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45969.431137615742</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45969.431137615742</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45969.431137615742</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45969.431137615742</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45969.431137615742</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45969.431137615742</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45969.431137615742</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45969.431137615742</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45969.431137615742</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45969.431137615742</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45969.431137615742</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45969.431137615742</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45969.431137615742</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45969.431137615742</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45969.431137615742</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45969.431137615742</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45969.431137615742</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45969.431137615742</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45969.431137615742</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45969.431137615742</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45969.431137615742</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45969.431137615742</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45969.431137615742</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45969.431137615742</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45969.431137615742</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45969.431137615742</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45969.431137615742</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45969.431137615742</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45969.431137615742</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45969.431137615742</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45969.431137615742</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45969.431137615742</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45969.431137615742</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45969.431137615742</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45969.431137615742</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45969.431137615742</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45969.431137615742</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45969.431137615742</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45969.431137615742</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45969.431137615742</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45969.431137615742</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45969.431137615742</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45969.431137615742</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45969.431137615742</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45969.431137615742</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45969.431137615742</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45969.431137615742</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45969.431137615742</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45969.431137615742</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45969.431137615742</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45969.431137615742</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45969.431137615742</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45969.431137615742</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45969.431137615742</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45969.431137615742</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45969.431137615742</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45969.431137615742</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45969.431137615742</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45969.431137615742</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45969.431137615742</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45969.431137615742</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45969.431137615742</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45969.431137615742</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45969.431137615742</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45969.431137615742</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45969.431137615742</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45969.431137615742</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45969.431137615742</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45969.431137615742</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45969.431137615742</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45969.431137615742</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45969.431137615742</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45969.431137615742</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45969.431137615742</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45969.431137615742</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45969.431137615742</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45969.431137615742</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45969.431137615742</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45969.431137615742</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45969.431137615742</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45969.431137615742</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45969.431137615742</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45969.431137615742</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45969.431137615742</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45969.431137615742</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45969.431137615742</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45969.431137615742</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45969.431137615742</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45969.431137615742</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45969.431137615742</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45969.431137615742</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45969.431137615742</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45969.431137615742</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45969.431137615742</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45969.431137615742</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45969.431137615742</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45969.431137615742</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45969.431137615742</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45969.431137615742</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45969.431137615742</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1"/>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30" ca="1" si="0">IFERROR(NOW()-F2,"")</f>
        <v>265.95042002314585</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38521</v>
      </c>
      <c r="E3" s="95" t="s">
        <v>39021</v>
      </c>
      <c r="F3" s="111">
        <v>45969.316666666666</v>
      </c>
      <c r="G3" s="112">
        <f t="shared" ca="1" si="0"/>
        <v>0.11447094907634892</v>
      </c>
      <c r="H3" s="111">
        <v>45969.305162037039</v>
      </c>
      <c r="I3" s="108" t="str">
        <f>IFERROR(VLOOKUP(D3,DB!A:F,6,0),"")</f>
        <v>Generator-SG</v>
      </c>
      <c r="J3" s="141" t="str">
        <f>IFERROR(VLOOKUP(D3,DB!A:G,7,0),"")</f>
        <v>Vandalized</v>
      </c>
      <c r="K3" s="113" t="s">
        <v>39116</v>
      </c>
      <c r="L3" s="110" t="str">
        <f>IFERROR(VLOOKUP(D3,DB!A:I,9,0),"")</f>
        <v>Latis</v>
      </c>
    </row>
    <row r="4" spans="1:16" ht="15" customHeight="1">
      <c r="A4" s="108" t="s">
        <v>39117</v>
      </c>
      <c r="B4" s="108" t="str">
        <f>IFERROR(VLOOKUP(D4,DB!A:K,11,0),"")</f>
        <v>R4</v>
      </c>
      <c r="C4" s="109">
        <v>1</v>
      </c>
      <c r="D4" s="110" t="s">
        <v>38556</v>
      </c>
      <c r="E4" s="95" t="s">
        <v>39021</v>
      </c>
      <c r="F4" s="111">
        <v>45969.338888888888</v>
      </c>
      <c r="G4" s="112">
        <f t="shared" ca="1" si="0"/>
        <v>9.2248726854450069E-2</v>
      </c>
      <c r="H4" s="111">
        <v>45969.333379629628</v>
      </c>
      <c r="I4" s="108" t="str">
        <f>IFERROR(VLOOKUP(D4,DB!A:F,6,0),"")</f>
        <v>SCECO</v>
      </c>
      <c r="J4" s="108" t="str">
        <f>IFERROR(VLOOKUP(D4,DB!A:G,7,0),"")</f>
        <v>No BB Shifted</v>
      </c>
      <c r="K4" s="113" t="s">
        <v>39118</v>
      </c>
      <c r="L4" s="110" t="str">
        <f>IFERROR(VLOOKUP(D4,DB!A:I,9,0),"")</f>
        <v>Latis</v>
      </c>
    </row>
    <row r="5" spans="1:16" ht="15" customHeight="1">
      <c r="A5" s="108" t="s">
        <v>39119</v>
      </c>
      <c r="B5" s="108" t="str">
        <f>IFERROR(VLOOKUP(D5,DB!A:K,11,0),"")</f>
        <v>R4</v>
      </c>
      <c r="C5" s="109">
        <v>1</v>
      </c>
      <c r="D5" s="110" t="s">
        <v>34500</v>
      </c>
      <c r="E5" s="95" t="s">
        <v>39021</v>
      </c>
      <c r="F5" s="111">
        <v>45969.37259259259</v>
      </c>
      <c r="G5" s="112">
        <f t="shared" ca="1" si="0"/>
        <v>5.8545023151964415E-2</v>
      </c>
      <c r="H5" s="111">
        <v>45969.366342592592</v>
      </c>
      <c r="I5" s="108" t="str">
        <f>IFERROR(VLOOKUP(D5,DB!A:F,6,0),"")</f>
        <v>SCECO</v>
      </c>
      <c r="J5" s="108" t="str">
        <f>IFERROR(VLOOKUP(D5,DB!A:G,7,0),"")</f>
        <v>Vandalized</v>
      </c>
      <c r="K5" s="113" t="s">
        <v>39120</v>
      </c>
      <c r="L5" s="110" t="str">
        <f>IFERROR(VLOOKUP(D5,DB!A:I,9,0),"")</f>
        <v>Latis</v>
      </c>
    </row>
    <row r="6" spans="1:16" ht="15" customHeight="1">
      <c r="A6" s="108" t="s">
        <v>39121</v>
      </c>
      <c r="B6" s="108" t="str">
        <f>IFERROR(VLOOKUP(D6,DB!A:K,11,0),"")</f>
        <v>R4</v>
      </c>
      <c r="C6" s="109">
        <v>1</v>
      </c>
      <c r="D6" s="110" t="s">
        <v>37524</v>
      </c>
      <c r="E6" s="95" t="s">
        <v>39021</v>
      </c>
      <c r="F6" s="111">
        <v>45969.411631944444</v>
      </c>
      <c r="G6" s="112">
        <f t="shared" ca="1" si="0"/>
        <v>1.9505671298247762E-2</v>
      </c>
      <c r="H6" s="111">
        <v>45969.373437499999</v>
      </c>
      <c r="I6" s="108" t="str">
        <f>IFERROR(VLOOKUP(D6,DB!A:F,6,0),"")</f>
        <v>SCECO</v>
      </c>
      <c r="J6" s="108" t="str">
        <f>IFERROR(VLOOKUP(D6,DB!A:G,7,0),"")</f>
        <v>Dead</v>
      </c>
      <c r="K6" s="113" t="s">
        <v>39122</v>
      </c>
      <c r="L6" s="110" t="str">
        <f>IFERROR(VLOOKUP(D6,DB!A:I,9,0),"")</f>
        <v>Latis</v>
      </c>
    </row>
    <row r="7" spans="1:16" ht="15" customHeight="1">
      <c r="A7" s="141" t="s">
        <v>39123</v>
      </c>
      <c r="B7" s="141" t="str">
        <f>IFERROR(VLOOKUP(D7,DB!A:K,11,0),"")</f>
        <v>R4</v>
      </c>
      <c r="C7" s="94">
        <v>1</v>
      </c>
      <c r="D7" s="92" t="s">
        <v>31096</v>
      </c>
      <c r="E7" s="95" t="s">
        <v>39021</v>
      </c>
      <c r="F7" s="96">
        <v>45969.400393518517</v>
      </c>
      <c r="G7" s="142">
        <f t="shared" ca="1" si="0"/>
        <v>3.0744097224669531E-2</v>
      </c>
      <c r="H7" s="96">
        <v>45969.394143518519</v>
      </c>
      <c r="I7" s="141" t="str">
        <f>IFERROR(VLOOKUP(D7,DB!A:F,6,0),"")</f>
        <v>SCECO</v>
      </c>
      <c r="J7" s="141" t="str">
        <f>IFERROR(VLOOKUP(D7,DB!A:G,7,0),"")</f>
        <v>Dead</v>
      </c>
      <c r="K7" s="98" t="s">
        <v>39124</v>
      </c>
      <c r="L7" s="92" t="str">
        <f>IFERROR(VLOOKUP(D7,DB!A:I,9,0),"")</f>
        <v>Latis</v>
      </c>
    </row>
    <row r="8" spans="1:16" ht="15" customHeight="1">
      <c r="A8" s="141" t="s">
        <v>39107</v>
      </c>
      <c r="B8" s="141" t="str">
        <f>IFERROR(VLOOKUP(D8,DB!A:K,11,0),"")</f>
        <v>R4</v>
      </c>
      <c r="C8" s="94">
        <v>1</v>
      </c>
      <c r="D8" s="92" t="s">
        <v>38895</v>
      </c>
      <c r="E8" s="95"/>
      <c r="F8" s="96"/>
      <c r="G8" s="142">
        <f t="shared" ca="1" si="0"/>
        <v>45969.431137615742</v>
      </c>
      <c r="H8" s="96">
        <v>45969.391469907408</v>
      </c>
      <c r="I8" s="141" t="str">
        <f>IFERROR(VLOOKUP(D8,DB!A:F,6,0),"")</f>
        <v>Generator-SG</v>
      </c>
      <c r="J8" s="141" t="str">
        <f>IFERROR(VLOOKUP(D8,DB!A:G,7,0),"")</f>
        <v>Vandalized</v>
      </c>
      <c r="K8" s="98" t="s">
        <v>39124</v>
      </c>
      <c r="L8" s="92" t="str">
        <f>IFERROR(VLOOKUP(D8,DB!A:I,9,0),"")</f>
        <v>Latis</v>
      </c>
    </row>
    <row r="9" spans="1:16" ht="15" customHeight="1">
      <c r="A9" s="141"/>
      <c r="B9" s="141" t="str">
        <f>IFERROR(VLOOKUP(D9,DB!A:K,11,0),"")</f>
        <v/>
      </c>
      <c r="C9" s="94"/>
      <c r="D9" s="92"/>
      <c r="E9" s="95"/>
      <c r="F9" s="96"/>
      <c r="G9" s="142">
        <f t="shared" ca="1" si="0"/>
        <v>45969.431137615742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45969.431137615742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45969.431137615742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45969.431137615742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45969.431137615742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45969.431137615742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45969.431137615742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45969.431137615742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45969.431137615742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45969.431137615742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45969.431137615742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45969.431137615742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45969.431137615742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45969.431137615742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45969.431137615742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45969.431137615742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45969.431137615742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45969.431137615742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45969.431137615742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45969.431137615742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45969.431137615742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45969.431137615742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ref="G31:G62" ca="1" si="1">IFERROR(NOW()-F31,"")</f>
        <v>45969.431137615742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45969.431137615742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45969.431137615742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45969.431137615742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45969.431137615742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45969.431137615742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45969.431137615742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45969.431137615742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45969.431137615742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45969.431137615742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45969.431137615742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45969.431137615742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45969.431137615742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45969.431137615742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45969.431137615742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45969.431137615742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45969.431137615742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45969.431137615742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45969.431137615742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45969.431137615742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45969.431137615742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45969.431137615742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45969.431137615742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45969.431137615742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45969.431137615742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45969.431137615742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45969.431137615742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45969.431137615742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45969.431137615742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45969.431137615742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45969.431137615742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45969.431137615742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ref="G63:G94" ca="1" si="2">IFERROR(NOW()-F63,"")</f>
        <v>45969.431137615742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45969.431137615742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45969.431137615742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45969.431137615742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45969.431137615742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45969.431137615742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45969.431137615742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45969.431137615742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45969.431137615742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45969.431137615742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45969.431137615742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45969.431137615742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45969.431137615742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45969.431137615742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45969.431137615742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45969.431137615742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45969.431137615742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45969.431137615742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45969.431137615742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45969.431137615742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45969.431137615742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45969.431137615742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45969.431137615742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45969.431137615742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45969.431137615742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45969.431137615742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45969.431137615742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45969.431137615742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45969.431137615742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45969.431137615742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45969.431137615742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45969.431137615742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ref="G95:G126" ca="1" si="3">IFERROR(NOW()-F95,"")</f>
        <v>45969.431137615742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45969.431137615742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45969.431137615742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45969.431137615742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45969.431137615742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45969.431137615742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45969.431137615742</v>
      </c>
      <c r="H101" s="96"/>
      <c r="I101" s="141" t="str">
        <f>IFERROR(VLOOKUP(D101,DB!A:F,6,0),"")</f>
        <v/>
      </c>
      <c r="J101" s="141" t="str">
        <f>IFERROR(VLOOKUP(D101,DB!A:G,7,0),"")</f>
        <v/>
      </c>
      <c r="K101" s="98"/>
      <c r="L101" s="92" t="str">
        <f>IFERROR(VLOOKUP(D101,DB!A:I,9,0),"")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39125</v>
      </c>
      <c r="B2" s="37" t="str">
        <f>IFERROR(VLOOKUP(D2,DB!A:K,11,0),"")</f>
        <v>R5</v>
      </c>
      <c r="C2" s="37">
        <v>3</v>
      </c>
      <c r="D2" s="107" t="s">
        <v>36011</v>
      </c>
      <c r="E2" s="37" t="s">
        <v>39021</v>
      </c>
      <c r="F2" s="38">
        <v>45891.832060185188</v>
      </c>
      <c r="G2" s="122">
        <f ca="1">IFERROR(NOW()-F2,"")</f>
        <v>77.599077430553734</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22">
        <f t="shared" ref="G3" ca="1" si="0">IFERROR(NOW()-F3,"")</f>
        <v>43.242260300925409</v>
      </c>
      <c r="H3" s="38">
        <v>45926.158159722225</v>
      </c>
      <c r="I3" s="37" t="str">
        <f>IFERROR(VLOOKUP(D3,DB!A:F,6,0),"")</f>
        <v>SCECO</v>
      </c>
      <c r="J3" s="37" t="str">
        <f>IFERROR(VLOOKUP(D3,DB!A:G,7,0),"")</f>
        <v>Good</v>
      </c>
      <c r="K3" s="37" t="s">
        <v>39128</v>
      </c>
      <c r="L3" s="37" t="str">
        <f>IFERROR(VLOOKUP(D3,DB!A:I,9,0),"")</f>
        <v>Latis</v>
      </c>
      <c r="M3" s="106"/>
    </row>
    <row r="4" spans="1:13" ht="48" customHeight="1">
      <c r="A4" s="130" t="s">
        <v>39129</v>
      </c>
      <c r="B4" s="130" t="str">
        <f>IFERROR(VLOOKUP(D4,DB!A:K,11,0),"")</f>
        <v>R5</v>
      </c>
      <c r="C4" s="130">
        <v>1</v>
      </c>
      <c r="D4" s="130" t="s">
        <v>34758</v>
      </c>
      <c r="E4" s="130" t="s">
        <v>39102</v>
      </c>
      <c r="F4" s="131">
        <v>45948.661111111112</v>
      </c>
      <c r="G4" s="132">
        <f t="shared" ref="G4:G61" ca="1" si="1">IFERROR(NOW()-F4,"")</f>
        <v>20.770026504629641</v>
      </c>
      <c r="H4" s="131">
        <v>45948.661111111112</v>
      </c>
      <c r="I4" s="130" t="str">
        <f>IFERROR(VLOOKUP(D4,DB!A:F,6,0),"")</f>
        <v>SCECO</v>
      </c>
      <c r="J4" s="130" t="str">
        <f>IFERROR(VLOOKUP(D4,DB!A:G,7,0),"")</f>
        <v>Dead</v>
      </c>
      <c r="K4" s="130" t="s">
        <v>39130</v>
      </c>
      <c r="L4" s="130" t="str">
        <f>IFERROR(VLOOKUP(D4,DB!A:I,9,0),"")</f>
        <v>Latis</v>
      </c>
    </row>
    <row r="5" spans="1:13" ht="30.75">
      <c r="A5" s="130" t="s">
        <v>39131</v>
      </c>
      <c r="B5" s="130" t="str">
        <f>IFERROR(VLOOKUP(D5,DB!A:K,11,0),"")</f>
        <v>R5</v>
      </c>
      <c r="C5" s="130">
        <v>1</v>
      </c>
      <c r="D5" s="130" t="s">
        <v>31937</v>
      </c>
      <c r="E5" s="130" t="s">
        <v>39021</v>
      </c>
      <c r="F5" s="131">
        <v>45969.156712962962</v>
      </c>
      <c r="G5" s="132">
        <f t="shared" ca="1" si="1"/>
        <v>0.27442465277999872</v>
      </c>
      <c r="H5" s="131">
        <v>45968.953599537039</v>
      </c>
      <c r="I5" s="130" t="str">
        <f>IFERROR(VLOOKUP(D5,DB!A:F,6,0),"")</f>
        <v>SCECO</v>
      </c>
      <c r="J5" s="130" t="str">
        <f>IFERROR(VLOOKUP(D5,DB!A:G,7,0),"")</f>
        <v>Good</v>
      </c>
      <c r="K5" s="130" t="s">
        <v>39132</v>
      </c>
      <c r="L5" s="130" t="str">
        <f>IFERROR(VLOOKUP(D5,DB!A:I,9,0),"")</f>
        <v>Latis</v>
      </c>
    </row>
    <row r="6" spans="1:13">
      <c r="A6" s="130"/>
      <c r="B6" s="130" t="str">
        <f>IFERROR(VLOOKUP(D6,DB!A:K,11,0),"")</f>
        <v/>
      </c>
      <c r="C6" s="130"/>
      <c r="D6" s="130"/>
      <c r="E6" s="130"/>
      <c r="F6" s="131"/>
      <c r="G6" s="132">
        <f t="shared" ca="1" si="1"/>
        <v>45969.431137615742</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45969.431137615742</v>
      </c>
      <c r="H7" s="131"/>
      <c r="I7" s="130" t="str">
        <f>IFERROR(VLOOKUP(D7,DB!A:F,6,0),"")</f>
        <v/>
      </c>
      <c r="J7" s="130" t="str">
        <f>IFERROR(VLOOKUP(D7,DB!A:G,7,0),"")</f>
        <v/>
      </c>
      <c r="K7" s="130"/>
      <c r="L7" s="130" t="str">
        <f>IFERROR(VLOOKUP(D7,DB!A:I,9,0),"")</f>
        <v/>
      </c>
    </row>
    <row r="8" spans="1:13">
      <c r="A8" s="157"/>
      <c r="B8" s="130" t="str">
        <f>IFERROR(VLOOKUP(D8,DB!A:K,11,0),"")</f>
        <v/>
      </c>
      <c r="C8" s="130"/>
      <c r="D8" s="130"/>
      <c r="E8" s="130"/>
      <c r="F8" s="131"/>
      <c r="G8" s="132">
        <f t="shared" ca="1" si="1"/>
        <v>45969.431137615742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45969.431137615742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45969.431137615742</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45969.431137615742</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45969.431137615742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45969.431137615742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45969.431137615742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45969.431137615742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45969.431137615742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45969.431137615742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45969.431137615742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45969.431137615742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45969.431137615742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45969.431137615742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45969.431137615742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45969.431137615742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45969.431137615742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45969.431137615742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45969.431137615742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45969.431137615742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45969.431137615742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45969.431137615742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45969.431137615742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45969.431137615742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45969.431137615742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45969.431137615742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45969.431137615742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45969.431137615742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45969.431137615742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45969.431137615742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45969.431137615742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45969.431137615742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45969.431137615742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45969.431137615742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45969.431137615742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45969.431137615742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45969.431137615742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45969.431137615742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45969.431137615742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45969.431137615742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45969.431137615742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45969.431137615742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45969.431137615742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45969.431137615742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45969.431137615742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45969.431137615742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45969.431137615742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45969.431137615742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45969.431137615742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45969.431137615742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45969.431137615742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45969.431137615742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45969.431137615742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45969.431137615742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45969.431137615742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45969.431137615742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45969.431137615742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45969.431137615742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45969.431137615742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45969.431137615742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45969.431137615742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45969.431137615742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45969.431137615742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45969.431137615742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45969.431137615742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45969.431137615742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45969.431137615742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45969.431137615742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45969.431137615742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45969.431137615742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45969.431137615742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45969.431137615742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45969.431137615742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45969.431137615742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45969.431137615742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45969.431137615742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45969.431137615742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45969.431137615742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45969.431137615742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45969.431137615742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45969.431137615742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45969.431137615742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45969.431137615742</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45969.431137615742</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45969.431137615742</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45969.431137615742</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45969.431137615742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45969.431137615742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45969.431137615742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45969.431137615742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45969.431137615742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45969.431137615742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45969.431137615742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45969.431137615742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45969.431137615742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45969.431137615742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45969.431137615742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45969.431137615742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45969.431137615742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45969.431137615742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45969.431137615742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45969.431137615742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45969.431137615742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45969.431137615742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45969.431137615742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45969.431137615742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45969.431137615742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45969.431137615742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45969.431137615742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45969.431137615742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45969.431137615742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45969.431137615742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45969.431137615742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45969.431137615742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45969.431137615742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45969.431137615742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45969.431137615742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45969.431137615742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45969.431137615742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45969.431137615742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45969.431137615742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45969.431137615742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45969.431137615742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45969.431137615742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45969.431137615742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45969.431137615742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45969.431137615742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45969.431137615742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45969.431137615742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45969.431137615742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45969.431137615742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45969.431137615742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45969.431137615742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45969.431137615742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45969.431137615742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45969.431137615742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45969.431137615742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45969.431137615742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45969.431137615742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45969.431137615742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45969.431137615742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45969.431137615742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45969.431137615742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45969.431137615742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45969.431137615742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45969.431137615742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45969.431137615742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45969.431137615742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45969.431137615742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45969.431137615742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45969.431137615742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45969.431137615742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45969.431137615742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45969.431137615742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45969.431137615742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45969.431137615742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45969.431137615742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45969.431137615742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45969.431137615742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45969.431137615742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45969.431137615742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45969.431137615742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45969.431137615742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45969.431137615742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45969.431137615742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45969.431137615742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45969.431137615742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45969.431137615742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45969.431137615742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45969.431137615742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45969.431137615742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45969.431137615742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45969.431137615742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45969.431137615742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45969.431137615742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45969.431137615742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45969.431137615742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45969.431137615742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45969.431137615742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45969.431137615742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45969.431137615742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45969.431137615742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45969.431137615742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45969.431137615742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45969.431137615742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45969.431137615742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45969.431137615742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45969.431137615742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45969.431137615742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45969.431137615742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45969.431137615742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45969.431137615742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45969.431137615742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45969.431137615742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45969.431137615742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45969.431137615742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45969.431137615742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45969.431137615742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45969.431137615742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45969.431137615742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45969.431137615742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45969.431137615742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45969.431137615742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45969.431137615742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45969.431137615742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45969.431137615742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45969.431137615742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45969.431137615742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45969.431137615742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45969.431137615742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45969.431137615742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45969.431137615742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45969.431137615742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45969.431137615742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45969.431137615742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45969.431137615742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45969.431137615742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45969.431137615742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45969.431137615742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45969.431137615742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45969.431137615742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45969.431137615742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45969.431137615742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45969.431137615742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45969.431137615742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45969.431137615742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45969.431137615742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45969.431137615742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45969.431137615742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45969.431137615742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45969.431137615742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45969.431137615742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45969.431137615742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45969.431137615742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45969.431137615742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45969.431137615742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45969.431137615742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45969.431137615742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45969.431137615742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45969.431137615742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45969.431137615742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45969.431137615742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45969.431137615742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45969.431137615742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45969.431137615742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45969.431137615742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45969.431137615742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45969.431137615742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45969.431137615742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45969.431137615742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45969.431137615742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45969.431137615742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45969.431137615742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45969.431137615742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45969.431137615742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45969.431137615742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45969.431137615742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45969.431137615742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45969.431137615742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45969.431137615742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45969.431137615742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45969.431137615742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45969.431137615742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45969.431137615742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45969.431137615742</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39133</v>
      </c>
      <c r="B2" s="148" t="str">
        <f>IFERROR(VLOOKUP(D2,DB!A:K,11,0),"")</f>
        <v>R6</v>
      </c>
      <c r="C2" s="149">
        <v>1</v>
      </c>
      <c r="D2" s="148" t="s">
        <v>34020</v>
      </c>
      <c r="E2" s="130" t="s">
        <v>39021</v>
      </c>
      <c r="F2" s="150">
        <v>45969.368321759262</v>
      </c>
      <c r="G2" s="105">
        <f t="shared" ref="G2:G15" ca="1" si="0">IFERROR(NOW()-F2,"-")</f>
        <v>6.2815856479573995E-2</v>
      </c>
      <c r="H2" s="150">
        <v>45969.362569444442</v>
      </c>
      <c r="I2" s="148" t="str">
        <f>IFERROR(VLOOKUP(D2,DB!A:F,6,0),"")</f>
        <v>Generator-SG</v>
      </c>
      <c r="J2" s="148" t="str">
        <f>IFERROR(VLOOKUP(D2,DB!A:G,7,0),"")</f>
        <v>Dead</v>
      </c>
      <c r="K2" s="152" t="s">
        <v>39134</v>
      </c>
      <c r="L2" s="153" t="str">
        <f>IFERROR(VLOOKUP(D2,DB!A:I,9,0),"")</f>
        <v>Latis</v>
      </c>
    </row>
    <row r="3" spans="1:16382" ht="31.5" customHeight="1">
      <c r="A3" s="147"/>
      <c r="B3" s="148" t="str">
        <f>IFERROR(VLOOKUP(D3,DB!A:K,11,0),"")</f>
        <v/>
      </c>
      <c r="C3" s="149"/>
      <c r="D3" s="151"/>
      <c r="E3" s="130"/>
      <c r="F3" s="150"/>
      <c r="G3" s="105">
        <f t="shared" ca="1" si="0"/>
        <v>45969.431137615742</v>
      </c>
      <c r="H3" s="150"/>
      <c r="I3" s="148" t="str">
        <f>IFERROR(VLOOKUP(D3,DB!A:F,6,0),"")</f>
        <v/>
      </c>
      <c r="J3" s="148" t="str">
        <f>IFERROR(VLOOKUP(D3,DB!A:G,7,0),"")</f>
        <v/>
      </c>
      <c r="K3" s="152"/>
      <c r="L3" s="153" t="str">
        <f>IFERROR(VLOOKUP(D3,DB!A:I,9,0),"")</f>
        <v/>
      </c>
    </row>
    <row r="4" spans="1:16382" ht="31.5" customHeight="1">
      <c r="A4" s="147"/>
      <c r="B4" s="148" t="str">
        <f>IFERROR(VLOOKUP(D4,DB!A:K,11,0),"")</f>
        <v/>
      </c>
      <c r="C4" s="149"/>
      <c r="D4" s="61"/>
      <c r="E4" s="130"/>
      <c r="F4" s="150"/>
      <c r="G4" s="105">
        <f t="shared" ca="1" si="0"/>
        <v>45969.431137615742</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45969.431137615742</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45969.431137615742</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45969.431137615742</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45969.431137615742</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45969.431137615742</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45969.431137615742</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45969.431137615742</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45969.431137615742</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45969.431137615742</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45969.431137615742</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45969.431137615742</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ref="G16:G35" ca="1" si="1">IFERROR(NOW()-F16,"-")</f>
        <v>45969.431137615742</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45969.431137615742</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45969.431137615742</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45969.431137615742</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45969.431137615742</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45969.431137615742</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45969.431137615742</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45969.431137615742</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45969.431137615742</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45969.431137615742</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45969.431137615742</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45969.431137615742</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45969.431137615742</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45969.431137615742</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45969.431137615742</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45969.431137615742</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45969.431137615742</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45969.431137615742</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45969.431137615742</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45969.431137615742</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ref="G36:G99" ca="1" si="2">IFERROR(NOW()-F36,"-")</f>
        <v>45969.431137615742</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45969.431137615742</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45969.431137615742</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45969.431137615742</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45969.431137615742</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45969.431137615742</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45969.431137615742</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45969.431137615742</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45969.431137615742</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45969.431137615742</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45969.431137615742</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45969.431137615742</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45969.431137615742</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45969.431137615742</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45969.431137615742</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45969.431137615742</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45969.431137615742</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45969.431137615742</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45969.431137615742</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45969.431137615742</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45969.431137615742</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45969.431137615742</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45969.431137615742</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45969.431137615742</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45969.431137615742</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45969.431137615742</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45969.431137615742</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45969.431137615742</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45969.431137615742</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45969.431137615742</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45969.431137615742</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45969.431137615742</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45969.431137615742</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45969.431137615742</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45969.431137615742</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45969.431137615742</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45969.431137615742</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45969.431137615742</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45969.431137615742</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45969.431137615742</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45969.431137615742</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45969.431137615742</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45969.431137615742</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45969.431137615742</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45969.431137615742</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45969.431137615742</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45969.431137615742</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45969.431137615742</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45969.431137615742</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45969.431137615742</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45969.431137615742</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45969.431137615742</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45969.431137615742</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45969.431137615742</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45969.431137615742</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45969.431137615742</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45969.431137615742</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45969.431137615742</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45969.431137615742</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45969.431137615742</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45969.431137615742</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45969.431137615742</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45969.431137615742</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45969.431137615742</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ref="G100:G163" ca="1" si="3">IFERROR(NOW()-F100,"-")</f>
        <v>45969.431137615742</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45969.431137615742</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45969.431137615742</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45969.431137615742</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45969.431137615742</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45969.431137615742</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45969.431137615742</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45969.431137615742</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45969.431137615742</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45969.431137615742</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45969.431137615742</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45969.431137615742</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45969.431137615742</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45969.431137615742</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45969.431137615742</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45969.431137615742</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45969.431137615742</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45969.431137615742</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45969.431137615742</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45969.431137615742</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45969.431137615742</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45969.431137615742</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45969.431137615742</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45969.431137615742</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45969.431137615742</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45969.431137615742</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45969.431137615742</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45969.431137615742</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45969.431137615742</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45969.431137615742</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45969.431137615742</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45969.431137615742</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45969.431137615742</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45969.431137615742</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45969.431137615742</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45969.431137615742</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45969.431137615742</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45969.431137615742</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45969.431137615742</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45969.431137615742</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45969.431137615742</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45969.431137615742</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45969.431137615742</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45969.431137615742</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45969.431137615742</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45969.431137615742</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45969.431137615742</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45969.431137615742</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45969.431137615742</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45969.431137615742</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45969.431137615742</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45969.431137615742</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45969.431137615742</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45969.431137615742</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45969.431137615742</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45969.431137615742</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45969.431137615742</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45969.431137615742</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45969.431137615742</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45969.431137615742</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45969.431137615742</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45969.431137615742</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45969.431137615742</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45969.431137615742</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ref="G164:G197" ca="1" si="4">IFERROR(NOW()-F164,"-")</f>
        <v>45969.431137615742</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45969.431137615742</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45969.431137615742</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45969.431137615742</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45969.431137615742</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45969.431137615742</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45969.431137615742</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45969.431137615742</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45969.431137615742</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45969.431137615742</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45969.431137615742</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45969.431137615742</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45969.431137615742</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45969.431137615742</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45969.431137615742</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45969.431137615742</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45969.431137615742</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45969.431137615742</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45969.431137615742</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45969.431137615742</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45969.431137615742</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45969.431137615742</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45969.431137615742</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45969.431137615742</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45969.431137615742</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45969.431137615742</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45969.431137615742</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45969.431137615742</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45969.431137615742</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45969.431137615742</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45969.431137615742</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45969.431137615742</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45969.431137615742</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45969.431137615742</v>
      </c>
      <c r="H197" s="150"/>
      <c r="I197" s="148" t="str">
        <f>IFERROR(VLOOKUP(D197,DB!A:F,6,0),"")</f>
        <v/>
      </c>
      <c r="J197" s="148" t="str">
        <f>IFERROR(VLOOKUP(D197,DB!A:G,7,0),"")</f>
        <v/>
      </c>
      <c r="K197" s="152"/>
      <c r="L197" s="153"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2025-11-08T07:21:01Z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