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34" documentId="13_ncr:1_{F6CB121F-512D-4AA6-A0C1-0FB36C537598}" xr6:coauthVersionLast="47" xr6:coauthVersionMax="47" xr10:uidLastSave="{CBD0FFFA-FF35-49D3-A138-F5E994AE2D3B}"/>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<sst xmlns="http://schemas.openxmlformats.org/spreadsheetml/2006/main" count="180297" uniqueCount="39132">
  <si>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</si>
  <si>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</si>
  <si>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</si>
  <si>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</si>
  <si>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</si>
  <si>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</si>
  <si>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</si>
  <si>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</si>
  <si>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</si>
  <si>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</si>
  <si>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</si>
  <si>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</si>
  <si>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</si>
  <si>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</si>
  <si>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</si>
  <si>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</si>
  <si>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</si>
  <si>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</si>
  <si>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</si>
  <si>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</si>
  <si>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</si>
  <si>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</si>
  <si>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</si>
  <si>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</si>
  <si>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</si>
  <si>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</si>
  <si>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</si>
  <si>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</si>
  <si>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</si>
  <si>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</si>
  <si>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</si>
  <si>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</si>
  <si>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</si>
  <si>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</si>
  <si>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</si>
  <si>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</si>
  <si>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</si>
  <si>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</si>
  <si>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</si>
  <si>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</si>
  <si>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</si>
  <si>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</si>
  <si>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</si>
  <si>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</si>
  <si>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</si>
  <si>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</si>
  <si>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</si>
  <si>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</si>
  <si>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</si>
  <si>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</si>
  <si>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</si>
  <si>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</si>
  <si>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</si>
  <si>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</si>
  <si>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</si>
  <si>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</si>
  <si>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</si>
  <si>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</si>
  <si>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</si>
  <si>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</si>
  <si>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</si>
  <si>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</si>
  <si>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</si>
  <si>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</si>
  <si>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</si>
  <si>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</si>
  <si>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</si>
  <si>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</si>
  <si>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</si>
  <si>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</si>
  <si>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</si>
  <si>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</si>
  <si>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</si>
  <si>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</si>
  <si>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</si>
  <si>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</si>
  <si>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</si>
  <si>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</si>
  <si>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</si>
  <si>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</si>
  <si>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</si>
  <si>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</si>
  <si>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</si>
  <si>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</si>
  <si>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</si>
  <si>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</si>
  <si>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</si>
  <si>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</si>
  <si>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</si>
  <si>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</si>
  <si>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</si>
  <si>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</si>
  <si>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</si>
  <si>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</si>
  <si>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</si>
  <si>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</si>
  <si>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</si>
  <si>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</si>
  <si>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</si>
  <si>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</si>
  <si>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</si>
  <si>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</si>
  <si>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</si>
  <si>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</si>
  <si>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</si>
  <si>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</si>
  <si>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</si>
  <si>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</si>
  <si>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</si>
  <si>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</si>
  <si>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</si>
  <si>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</si>
  <si>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</si>
  <si>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</si>
  <si>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</si>
  <si>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</si>
  <si>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</si>
  <si>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</si>
  <si>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</si>
  <si>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</si>
  <si>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</si>
  <si>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</si>
  <si>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</si>
  <si>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</si>
  <si>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</si>
  <si>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</si>
  <si>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</si>
  <si>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</si>
  <si>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</si>
  <si>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</si>
  <si>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</si>
  <si>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</si>
  <si>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</si>
  <si>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</si>
  <si>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</si>
  <si>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</si>
  <si>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</si>
  <si>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</si>
  <si>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</si>
  <si>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</si>
  <si>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</si>
  <si>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</si>
  <si>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</si>
  <si>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</si>
  <si>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</si>
  <si>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</si>
  <si>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</si>
  <si>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</si>
  <si>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</si>
  <si>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</si>
  <si>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</si>
  <si>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</si>
  <si>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</si>
  <si>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</si>
  <si>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</si>
  <si>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</si>
  <si>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</si>
  <si>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</si>
  <si>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</si>
  <si>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</si>
  <si>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</si>
  <si>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</si>
  <si>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</si>
  <si>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</si>
  <si>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</si>
  <si>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</si>
  <si>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</si>
  <si>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</si>
  <si>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</si>
  <si>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</si>
  <si>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</si>
  <si>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</si>
  <si>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</si>
  <si>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</si>
  <si>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</si>
  <si>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</si>
  <si>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</si>
  <si>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</si>
  <si>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</si>
  <si>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</si>
  <si>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</si>
  <si>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</si>
  <si>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</si>
  <si>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</si>
  <si>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</si>
  <si>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</si>
  <si>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</si>
  <si>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</si>
  <si>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</si>
  <si>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</si>
  <si>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</si>
  <si>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</si>
  <si>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</si>
  <si>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</si>
  <si>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</si>
  <si>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</si>
  <si>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</si>
  <si>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</si>
  <si>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</si>
  <si>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</si>
  <si>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</si>
  <si>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</si>
  <si>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</si>
  <si>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</si>
  <si>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</si>
  <si>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</si>
  <si>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</si>
  <si>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</si>
  <si>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</si>
  <si>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</si>
  <si>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</si>
  <si>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</si>
  <si>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</si>
  <si>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</si>
  <si>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</si>
  <si>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</si>
  <si>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</si>
  <si>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</si>
  <si>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</si>
  <si>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</si>
  <si>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</si>
  <si>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</si>
  <si>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</si>
  <si>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</si>
  <si>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</si>
  <si>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</si>
  <si>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</si>
  <si>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</si>
  <si>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</si>
  <si>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</si>
  <si>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</si>
  <si>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</si>
  <si>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</si>
  <si>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</si>
  <si>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</si>
  <si>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</si>
  <si>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</si>
  <si>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</si>
  <si>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</si>
  <si>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</si>
  <si>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</si>
  <si>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</si>
  <si>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</si>
  <si>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</si>
  <si>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</si>
  <si>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</si>
  <si>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</si>
  <si>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</si>
  <si>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</si>
  <si>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</si>
  <si>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</si>
  <si>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</si>
  <si>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</si>
  <si>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</si>
  <si>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</si>
  <si>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</si>
  <si>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</si>
  <si>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</si>
  <si>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</si>
  <si>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</si>
  <si>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</si>
  <si>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</si>
  <si>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</si>
  <si>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</si>
  <si>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</si>
  <si>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</si>
  <si>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</si>
  <si>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</si>
  <si>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</si>
  <si>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</si>
  <si>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</si>
  <si>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</si>
  <si>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</si>
  <si>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</si>
  <si>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</si>
  <si>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</si>
  <si>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</si>
  <si>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</si>
  <si>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</si>
  <si>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</si>
  <si>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</si>
  <si>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</si>
  <si>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</si>
  <si>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</si>
  <si>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</si>
  <si>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</si>
  <si>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</si>
  <si>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</si>
  <si>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</si>
  <si>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</si>
  <si>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</si>
  <si>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</si>
  <si>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</si>
  <si>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</si>
  <si>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</si>
  <si>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</si>
  <si>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</si>
  <si>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</si>
  <si>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</si>
  <si>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</si>
  <si>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</si>
  <si>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</si>
  <si>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</si>
  <si>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</si>
  <si>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</si>
  <si>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</si>
  <si>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</si>
  <si>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</si>
  <si>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</si>
  <si>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</si>
  <si>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</si>
  <si>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</si>
  <si>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</si>
  <si>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</si>
  <si>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</si>
  <si>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</si>
  <si>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</si>
  <si>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</si>
  <si>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</si>
  <si>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</si>
  <si>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</si>
  <si>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</si>
  <si>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</si>
  <si>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</si>
  <si>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</si>
  <si>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</si>
  <si>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</si>
  <si>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</si>
  <si>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</si>
  <si>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</si>
  <si>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</si>
  <si>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</si>
  <si>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</si>
  <si>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</si>
  <si>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</si>
  <si>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</si>
  <si>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</si>
  <si>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</si>
  <si>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</si>
  <si>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</si>
  <si>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</si>
  <si>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</si>
  <si>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</si>
  <si>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</si>
  <si>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</si>
  <si>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</si>
  <si>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</si>
  <si>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</si>
  <si>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</si>
  <si>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</si>
  <si>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</si>
  <si>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</si>
  <si>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</si>
  <si>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</si>
  <si>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</si>
  <si>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</si>
  <si>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</si>
  <si>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</si>
  <si>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</si>
  <si>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</si>
  <si>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</si>
  <si>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</si>
  <si>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</si>
  <si>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</si>
  <si>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</si>
  <si>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</si>
  <si>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</si>
  <si>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</si>
  <si>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</si>
  <si>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</si>
  <si>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</si>
  <si>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</si>
  <si>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</si>
  <si>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</si>
  <si>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</si>
  <si>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</si>
  <si>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</si>
  <si>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</si>
  <si>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</si>
  <si>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</si>
  <si>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</si>
  <si>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</si>
  <si>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</si>
  <si>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</si>
  <si>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</si>
  <si>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</si>
  <si>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</si>
  <si>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</si>
  <si>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</si>
  <si>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</si>
  <si>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</si>
  <si>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</si>
  <si>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</si>
  <si>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</si>
  <si>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</si>
  <si>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</si>
  <si>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</si>
  <si>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</si>
  <si>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</si>
  <si>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</si>
  <si>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</si>
  <si>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</si>
  <si>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</si>
  <si>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</si>
  <si>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</si>
  <si>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</si>
  <si>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</si>
  <si>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</si>
  <si>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</si>
  <si>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</si>
  <si>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</si>
  <si>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</si>
  <si>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</si>
  <si>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</si>
  <si>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</si>
  <si>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</si>
  <si>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</si>
  <si>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</si>
  <si>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</si>
  <si>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</si>
  <si>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</si>
  <si>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</si>
  <si>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</si>
  <si>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</si>
  <si>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</si>
  <si>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</si>
  <si>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</si>
  <si>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</si>
  <si>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</si>
  <si>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</si>
  <si>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</si>
  <si>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</si>
  <si>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</si>
  <si>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</si>
  <si>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</si>
  <si>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</si>
  <si>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</si>
  <si>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</si>
  <si>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</si>
  <si>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</si>
  <si>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</si>
  <si>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</si>
  <si>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</si>
  <si>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</si>
  <si>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</si>
  <si>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</si>
  <si>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</si>
  <si>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</si>
  <si>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</si>
  <si>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</si>
  <si>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</si>
  <si>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</si>
  <si>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</si>
  <si>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</si>
  <si>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</si>
  <si>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</si>
  <si>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</si>
  <si>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</si>
  <si>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</si>
  <si>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</si>
  <si>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</si>
  <si>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</si>
  <si>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</si>
  <si>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</si>
  <si>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</si>
  <si>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</si>
  <si>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</si>
  <si>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</si>
  <si>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</si>
  <si>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</si>
  <si>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</si>
  <si>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</si>
  <si>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</si>
  <si>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</si>
  <si>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</si>
  <si>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</si>
  <si>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</si>
  <si>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</si>
  <si>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</si>
  <si>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</si>
  <si>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</si>
  <si>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</si>
  <si>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</si>
  <si>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</si>
  <si>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</si>
  <si>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</si>
  <si>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</si>
  <si>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</si>
  <si>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</si>
  <si>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</si>
  <si>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</si>
  <si>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</si>
  <si>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</si>
  <si>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</si>
  <si>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</si>
  <si>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</si>
  <si>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</si>
  <si>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</si>
  <si>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</si>
  <si>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</si>
  <si>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</si>
  <si>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</si>
  <si>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</si>
  <si>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</si>
  <si>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</si>
  <si>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</si>
  <si>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</si>
  <si>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</si>
  <si>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</si>
  <si>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</si>
  <si>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</si>
  <si>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</si>
  <si>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</si>
  <si>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</si>
  <si>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</si>
  <si>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</si>
  <si>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</si>
  <si>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</si>
  <si>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</si>
  <si>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</si>
  <si>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</si>
  <si>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</si>
  <si>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</si>
  <si>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</si>
  <si>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</si>
  <si>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</si>
  <si>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</si>
  <si>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</si>
  <si>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</si>
  <si>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</si>
  <si>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</si>
  <si>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</si>
  <si>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</si>
  <si>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</si>
  <si>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</si>
  <si>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</si>
  <si>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</si>
  <si>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</si>
  <si>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</si>
  <si>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</si>
  <si>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</si>
  <si>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</si>
  <si>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</si>
  <si>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</si>
  <si>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</si>
  <si>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</si>
  <si>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</si>
  <si>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</si>
  <si>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</si>
  <si>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</si>
  <si>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</si>
  <si>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</si>
  <si>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</si>
  <si>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</si>
  <si>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</si>
  <si>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</si>
  <si>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</si>
  <si>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</si>
  <si>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</si>
  <si>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</si>
  <si>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</si>
  <si>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</si>
  <si>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</si>
  <si>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</si>
  <si>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</si>
  <si>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</si>
  <si>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</si>
  <si>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</si>
  <si>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</si>
  <si>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</si>
  <si>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</si>
  <si>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</si>
  <si>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</si>
  <si>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</si>
  <si>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</si>
  <si>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</si>
  <si>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</si>
  <si>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</si>
  <si>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</si>
  <si>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</si>
  <si>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</si>
  <si>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</si>
  <si>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</si>
  <si>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</si>
  <si>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</si>
  <si>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</si>
  <si>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</si>
  <si>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</si>
  <si>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</si>
  <si>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</si>
  <si>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</si>
  <si>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</si>
  <si>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</si>
  <si>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</si>
  <si>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</si>
  <si>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</si>
  <si>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</si>
  <si>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</si>
  <si>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</si>
  <si>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</si>
  <si>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</si>
  <si>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</si>
  <si>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</si>
  <si>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</si>
  <si>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</si>
  <si>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</si>
  <si>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</si>
  <si>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</si>
  <si>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</si>
  <si>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</si>
  <si>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</si>
  <si>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</si>
  <si>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</si>
  <si>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</si>
  <si>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</si>
  <si>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</si>
  <si>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</si>
  <si>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</si>
  <si>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</si>
  <si>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</si>
  <si>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</si>
  <si>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</si>
  <si>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</si>
  <si>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</si>
  <si>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</si>
  <si>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</si>
  <si>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</si>
  <si>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</si>
  <si>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</si>
  <si>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</si>
  <si>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</si>
  <si>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</si>
  <si>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</si>
  <si>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</si>
  <si>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</si>
  <si>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</si>
  <si>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</si>
  <si>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</si>
  <si>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</si>
  <si>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</si>
  <si>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</si>
  <si>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</si>
  <si>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</si>
  <si>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</si>
  <si>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</si>
  <si>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</si>
  <si>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</si>
  <si>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</si>
  <si>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</si>
  <si>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</si>
  <si>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</si>
  <si>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</si>
  <si>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</si>
  <si>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</si>
  <si>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</si>
  <si>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</si>
  <si>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</si>
  <si>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</si>
  <si>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</si>
  <si>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</si>
  <si>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</si>
  <si>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</si>
  <si>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</si>
  <si>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</si>
  <si>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</si>
  <si>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</si>
  <si>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</si>
  <si>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</si>
  <si>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</si>
  <si>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</si>
  <si>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</si>
  <si>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</si>
  <si>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</si>
  <si>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</si>
  <si>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</si>
  <si>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</si>
  <si>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</si>
  <si>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</si>
  <si>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</si>
  <si>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</si>
  <si>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</si>
  <si>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</si>
  <si>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</si>
  <si>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</si>
  <si>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</si>
  <si>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</si>
  <si>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</si>
  <si>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</si>
  <si>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</si>
  <si>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</si>
  <si>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</si>
  <si>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</si>
  <si>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</si>
  <si>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</si>
  <si>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</si>
  <si>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</si>
  <si>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</si>
  <si>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</si>
  <si>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</si>
  <si>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</si>
  <si>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</si>
  <si>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</si>
  <si>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</si>
  <si>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</si>
  <si>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</si>
  <si>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</si>
  <si>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</si>
  <si>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</si>
  <si>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</si>
  <si>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</si>
  <si>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</si>
  <si>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</si>
  <si>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</si>
  <si>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</si>
  <si>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</si>
  <si>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</si>
  <si>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</si>
  <si>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</si>
  <si>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</si>
  <si>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</si>
  <si>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</si>
  <si>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</si>
  <si>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</si>
  <si>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</si>
  <si>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</si>
  <si>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</si>
  <si>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</si>
  <si>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</si>
  <si>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</si>
  <si>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</si>
  <si>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</si>
  <si>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</si>
  <si>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</si>
  <si>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</si>
  <si>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</si>
  <si>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</si>
  <si>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</si>
  <si>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</si>
  <si>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</si>
  <si>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</si>
  <si>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</si>
  <si>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</si>
  <si>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</si>
  <si>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</si>
  <si>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</si>
  <si>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</si>
  <si>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</si>
  <si>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</si>
  <si>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</si>
  <si>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</si>
  <si>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</si>
  <si>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</si>
  <si>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</si>
  <si>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</si>
  <si>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</si>
  <si>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</si>
  <si>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</si>
  <si>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</si>
  <si>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</si>
  <si>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</si>
  <si>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</si>
  <si>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</si>
  <si>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</si>
  <si>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</si>
  <si>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</si>
  <si>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</si>
  <si>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</si>
  <si>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</si>
  <si>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</si>
  <si>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</si>
  <si>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</si>
  <si>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</si>
  <si>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</si>
  <si>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</si>
  <si>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</si>
  <si>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</si>
  <si>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</si>
  <si>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</si>
  <si>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</si>
  <si>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</si>
  <si>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</si>
  <si>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</si>
  <si>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</si>
  <si>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</si>
  <si>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</si>
  <si>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</si>
  <si>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</si>
  <si>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</si>
  <si>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</si>
  <si>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</si>
  <si>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</si>
  <si>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</si>
  <si>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</si>
  <si>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</si>
  <si>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</si>
  <si>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</si>
  <si>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</si>
  <si>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</si>
  <si>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</si>
  <si>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</si>
  <si>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</si>
  <si>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</si>
  <si>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</si>
  <si>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</si>
  <si>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</si>
  <si>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</si>
  <si>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</si>
  <si>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</si>
  <si>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</si>
  <si>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</si>
  <si>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</si>
  <si>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</si>
  <si>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</si>
  <si>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</si>
  <si>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</si>
  <si>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</si>
  <si>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</si>
  <si>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</si>
  <si>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</si>
  <si>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</si>
  <si>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</si>
  <si>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</si>
  <si>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</si>
  <si>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</si>
  <si>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</si>
  <si>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</si>
  <si>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</si>
  <si>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</si>
  <si>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</si>
  <si>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</si>
  <si>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</si>
  <si>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</si>
  <si>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</si>
  <si>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</si>
  <si>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</si>
  <si>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</si>
  <si>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</si>
  <si>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</si>
  <si>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</si>
  <si>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</si>
  <si>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</si>
  <si>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</si>
  <si>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</si>
  <si>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</si>
  <si>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</si>
  <si>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</si>
  <si>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</si>
  <si>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</si>
  <si>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</si>
  <si>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</si>
  <si>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</si>
  <si>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</si>
  <si>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</si>
  <si>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</si>
  <si>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</si>
  <si>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</si>
  <si>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</si>
  <si>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</si>
  <si>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</si>
  <si>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</si>
  <si>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</si>
  <si>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</si>
  <si>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</si>
  <si>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</si>
  <si>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</si>
  <si>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</si>
  <si>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</si>
  <si>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</si>
  <si>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</si>
  <si>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</si>
  <si>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</si>
  <si>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</si>
  <si>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</si>
  <si>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</si>
  <si>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</si>
  <si>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</si>
  <si>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</si>
  <si>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</si>
  <si>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</si>
  <si>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</si>
  <si>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</si>
  <si>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</si>
  <si>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</si>
  <si>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</si>
  <si>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</si>
  <si>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</si>
  <si>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</si>
  <si>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</si>
  <si>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</si>
  <si>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</si>
  <si>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</si>
  <si>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</si>
  <si>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</si>
  <si>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</si>
  <si>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</si>
  <si>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</si>
  <si>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</si>
  <si>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</si>
  <si>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</si>
  <si>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</si>
  <si>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</si>
  <si>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</si>
  <si>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</si>
  <si>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</si>
  <si>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</si>
  <si>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</si>
  <si>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</si>
  <si>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</si>
  <si>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</si>
  <si>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</si>
  <si>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</si>
  <si>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</si>
  <si>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</si>
  <si>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</si>
  <si>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</si>
  <si>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</si>
  <si>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</si>
  <si>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</si>
  <si>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</si>
  <si>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</si>
  <si>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</si>
  <si>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</si>
  <si>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</si>
  <si>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</si>
  <si>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</si>
  <si>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</si>
  <si>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</si>
  <si>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</si>
  <si>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</si>
  <si>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</si>
  <si>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</si>
  <si>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</si>
  <si>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</si>
  <si>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</si>
  <si>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</si>
  <si>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</si>
  <si>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</si>
  <si>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</si>
  <si>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</si>
  <si>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</si>
  <si>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</si>
  <si>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</si>
  <si>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</si>
  <si>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</si>
  <si>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</si>
  <si>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</si>
  <si>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</si>
  <si>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</si>
  <si>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</si>
  <si>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</si>
  <si>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</si>
  <si>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</si>
  <si>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</si>
  <si>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</si>
  <si>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</si>
  <si>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</si>
  <si>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</si>
  <si>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</si>
  <si>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</si>
  <si>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</si>
  <si>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</si>
  <si>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</si>
  <si>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</si>
  <si>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</si>
  <si>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</si>
  <si>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</si>
  <si>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</si>
  <si>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</si>
  <si>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</si>
  <si>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</si>
  <si>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</si>
  <si>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</si>
  <si>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</si>
  <si>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</si>
  <si>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</si>
  <si>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</si>
  <si>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</si>
  <si>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</si>
  <si>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</si>
  <si>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</si>
  <si>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</si>
  <si>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</si>
  <si>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</si>
  <si>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</si>
  <si>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</si>
  <si>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</si>
  <si>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</si>
  <si>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</si>
  <si>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</si>
  <si>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</si>
  <si>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</si>
  <si>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</si>
  <si>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</si>
  <si>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</si>
  <si>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</si>
  <si>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</si>
  <si>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</si>
  <si>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</si>
  <si>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</si>
  <si>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</si>
  <si>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</si>
  <si>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</si>
  <si>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</si>
  <si>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</si>
  <si>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</si>
  <si>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</si>
  <si>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</si>
  <si>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</si>
  <si>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</si>
  <si>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</si>
  <si>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</si>
  <si>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</si>
  <si>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</si>
  <si>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</si>
  <si>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</si>
  <si>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</si>
  <si>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</si>
  <si>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</si>
  <si>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</si>
  <si>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</si>
  <si>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</si>
  <si>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</si>
  <si>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</si>
  <si>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</si>
  <si>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</si>
  <si>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</si>
  <si>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</si>
  <si>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</si>
  <si>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</si>
  <si>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</si>
  <si>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</si>
  <si>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</si>
  <si>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</si>
  <si>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</si>
  <si>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</si>
  <si>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</si>
  <si>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</si>
  <si>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</si>
  <si>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</si>
  <si>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</si>
  <si>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</si>
  <si>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</si>
  <si>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</si>
  <si>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</si>
  <si>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</si>
  <si>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</si>
  <si>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</si>
  <si>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</si>
  <si>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</si>
  <si>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</si>
  <si>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</si>
  <si>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</si>
  <si>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</si>
  <si>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</si>
  <si>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</si>
  <si>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</si>
  <si>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</si>
  <si>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</si>
  <si>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</si>
  <si>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</si>
  <si>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</si>
  <si>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</si>
  <si>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</si>
  <si>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</si>
  <si>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</si>
  <si>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</si>
  <si>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</si>
  <si>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</si>
  <si>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</si>
  <si>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</si>
  <si>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</si>
  <si>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</si>
  <si>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</si>
  <si>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</si>
  <si>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</si>
  <si>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</si>
  <si>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</si>
  <si>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</si>
  <si>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</si>
  <si>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</si>
  <si>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</si>
  <si>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</si>
  <si>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</si>
  <si>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</si>
  <si>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</si>
  <si>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</si>
  <si>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</si>
  <si>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</si>
  <si>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</si>
  <si>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</si>
  <si>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</si>
  <si>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</si>
  <si>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</si>
  <si>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</si>
  <si>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</si>
  <si>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</si>
  <si>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</si>
  <si>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</si>
  <si>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</si>
  <si>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</si>
  <si>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</si>
  <si>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</si>
  <si>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</si>
  <si>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</si>
  <si>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</si>
  <si>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</si>
  <si>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</si>
  <si>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</si>
  <si>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</si>
  <si>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</si>
  <si>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</si>
  <si>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</si>
  <si>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</si>
  <si>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</si>
  <si>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</si>
  <si>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</si>
  <si>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</si>
  <si>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</si>
  <si>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</si>
  <si>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</si>
  <si>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</si>
  <si>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</si>
  <si>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</si>
  <si>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</si>
  <si>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</si>
  <si>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</si>
  <si>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</si>
  <si>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</si>
  <si>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</si>
  <si>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</si>
  <si>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</si>
  <si>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</si>
  <si>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</si>
  <si>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</si>
  <si>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</si>
  <si>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</si>
  <si>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</si>
  <si>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</si>
  <si>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</si>
  <si>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</si>
  <si>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</si>
  <si>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</si>
  <si>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</si>
  <si>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</si>
  <si>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</si>
  <si>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</si>
  <si>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</si>
  <si>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</si>
  <si>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</si>
  <si>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</si>
  <si>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</si>
  <si>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</si>
  <si>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</si>
  <si>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</si>
  <si>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</si>
  <si>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</si>
  <si>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</si>
  <si>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</si>
  <si>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</si>
  <si>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</si>
  <si>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</si>
  <si>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</si>
  <si>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</si>
  <si>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</si>
  <si>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</si>
  <si>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</si>
  <si>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</si>
  <si>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</si>
  <si>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</si>
  <si>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</si>
  <si>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</si>
  <si>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</si>
  <si>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</si>
  <si>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</si>
  <si>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</si>
  <si>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</si>
  <si>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</si>
  <si>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</si>
  <si>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</si>
  <si>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</si>
  <si>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</si>
  <si>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</si>
  <si>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</si>
  <si>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</si>
  <si>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</si>
  <si>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</si>
  <si>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</si>
  <si>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</si>
  <si>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</si>
  <si>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</si>
  <si>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</si>
  <si>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</si>
  <si>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</si>
  <si>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</si>
  <si>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</si>
  <si>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</si>
  <si>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</si>
  <si>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</si>
  <si>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</si>
  <si>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</si>
  <si>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</si>
  <si>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</si>
  <si>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</si>
  <si>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</si>
  <si>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</si>
  <si>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</si>
  <si>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</si>
  <si>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</si>
  <si>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</si>
  <si>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</si>
  <si>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</si>
  <si>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</si>
  <si>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</si>
  <si>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</si>
  <si>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</si>
  <si>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</si>
  <si>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</si>
  <si>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</si>
  <si>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</si>
  <si>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</si>
  <si>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</si>
  <si>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</si>
  <si>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</si>
  <si>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</si>
  <si>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</si>
  <si>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</si>
  <si>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</si>
  <si>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</si>
  <si>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</si>
  <si>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</si>
  <si>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</si>
  <si>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</si>
  <si>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</si>
  <si>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</si>
  <si>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</si>
  <si>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</si>
  <si>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</si>
  <si>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</si>
  <si>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</si>
  <si>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</si>
  <si>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</si>
  <si>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</si>
  <si>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</si>
  <si>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</si>
  <si>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</si>
  <si>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</si>
  <si>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</si>
  <si>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</si>
  <si>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</si>
  <si>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</si>
  <si>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</si>
  <si>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</si>
  <si>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</si>
  <si>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</si>
  <si>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</si>
  <si>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</si>
  <si>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</si>
  <si>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</si>
  <si>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</si>
  <si>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</si>
  <si>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</si>
  <si>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</si>
  <si>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</si>
  <si>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</si>
  <si>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</si>
  <si>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</si>
  <si>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</si>
  <si>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</si>
  <si>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</si>
  <si>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</si>
  <si>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</si>
  <si>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</si>
  <si>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</si>
  <si>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</si>
  <si>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</si>
  <si>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</si>
  <si>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</si>
  <si>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</si>
  <si>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</si>
  <si>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</si>
  <si>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</si>
  <si>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</si>
  <si>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</si>
  <si>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</si>
  <si>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</si>
  <si>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</si>
  <si>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</si>
  <si>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</si>
  <si>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</si>
  <si>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</si>
  <si>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</si>
  <si>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</si>
  <si>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</si>
  <si>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</si>
  <si>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</si>
  <si>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</si>
  <si>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</si>
  <si>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</si>
  <si>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</si>
  <si>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</si>
  <si>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</si>
  <si>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</si>
  <si>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</si>
  <si>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</si>
  <si>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</si>
  <si>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</si>
  <si>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</si>
  <si>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</si>
  <si>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</si>
  <si>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</si>
  <si>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</si>
  <si>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</si>
  <si>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</si>
  <si>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</si>
  <si>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</si>
  <si>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</si>
  <si>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</si>
  <si>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</si>
  <si>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</si>
  <si>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</si>
  <si>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</si>
  <si>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</si>
  <si>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</si>
  <si>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</si>
  <si>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</si>
  <si>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</si>
  <si>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</si>
  <si>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</si>
  <si>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</si>
  <si>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</si>
  <si>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</si>
  <si>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</si>
  <si>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</si>
  <si>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</si>
  <si>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</si>
  <si>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</si>
  <si>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</si>
  <si>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</si>
  <si>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</si>
  <si>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</si>
  <si>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</si>
  <si>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</si>
  <si>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</si>
  <si>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</si>
  <si>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</si>
  <si>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</si>
  <si>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</si>
  <si>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</si>
  <si>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</si>
  <si>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</si>
  <si>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</si>
  <si>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</si>
  <si>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</si>
  <si>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</si>
  <si>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</si>
  <si>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</si>
  <si>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</si>
  <si>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</si>
  <si>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</si>
  <si>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</si>
  <si>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</si>
  <si>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</si>
  <si>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</si>
  <si>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</si>
  <si>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</si>
  <si>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</si>
  <si>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</si>
  <si>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</si>
  <si>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</si>
  <si>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</si>
  <si>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</si>
  <si>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</si>
  <si>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</si>
  <si>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</si>
  <si>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</si>
  <si>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</si>
  <si>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</si>
  <si>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</si>
  <si>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</si>
  <si>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</si>
  <si>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</si>
  <si>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</si>
  <si>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</si>
  <si>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</si>
  <si>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</si>
  <si>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</si>
  <si>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</si>
  <si>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</si>
  <si>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</si>
  <si>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</si>
  <si>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</si>
  <si>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</si>
  <si>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</si>
  <si>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</si>
  <si>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</si>
  <si>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</si>
  <si>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</si>
  <si>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</si>
  <si>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</si>
  <si>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</si>
  <si>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</si>
  <si>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</si>
  <si>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</si>
  <si>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</si>
  <si>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</si>
  <si>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</si>
  <si>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</si>
  <si>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</si>
  <si>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</si>
  <si>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</si>
  <si>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</si>
  <si>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</si>
  <si>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</si>
  <si>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</si>
  <si>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</si>
  <si>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</si>
  <si>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</si>
  <si>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</si>
  <si>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</si>
  <si>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</si>
  <si>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</si>
  <si>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</si>
  <si>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</si>
  <si>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</si>
  <si>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</si>
  <si>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</si>
  <si>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</si>
  <si>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</si>
  <si>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</si>
  <si>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</si>
  <si>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</si>
  <si>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</si>
  <si>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</si>
  <si>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</si>
  <si>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</si>
  <si>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</si>
  <si>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</si>
  <si>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</si>
  <si>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</si>
  <si>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</si>
  <si>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</si>
  <si>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</si>
  <si>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</si>
  <si>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</si>
  <si>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</si>
  <si>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</si>
  <si>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</si>
  <si>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</si>
  <si>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</si>
  <si>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</si>
  <si>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</si>
  <si>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</si>
  <si>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</si>
  <si>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</si>
  <si>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</si>
  <si>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</si>
  <si>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</si>
  <si>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</si>
  <si>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</si>
  <si>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</si>
  <si>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</si>
  <si>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</si>
  <si>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</si>
  <si>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</si>
  <si>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</si>
  <si>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</si>
  <si>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</si>
  <si>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</si>
  <si>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</si>
  <si>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</si>
  <si>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</si>
  <si>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</si>
  <si>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</si>
  <si>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</si>
  <si>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</si>
  <si>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</si>
  <si>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</si>
  <si>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</si>
  <si>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</si>
  <si>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</si>
  <si>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</si>
  <si>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</si>
  <si>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</si>
  <si>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</si>
  <si>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</si>
  <si>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</si>
  <si>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</si>
  <si>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</si>
  <si>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</si>
  <si>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</si>
  <si>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</si>
  <si>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</si>
  <si>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</si>
  <si>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</si>
  <si>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</si>
  <si>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</si>
  <si>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</si>
  <si>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</si>
  <si>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</si>
  <si>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</si>
  <si>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</si>
  <si>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</si>
  <si>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</si>
  <si>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</si>
  <si>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</si>
  <si>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</si>
  <si>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</si>
  <si>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</si>
  <si>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</si>
  <si>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</si>
  <si>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</si>
  <si>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</si>
  <si>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</si>
  <si>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</si>
  <si>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</si>
  <si>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</si>
  <si>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</si>
  <si>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</si>
  <si>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</si>
  <si>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</si>
  <si>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</si>
  <si>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</si>
  <si>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</si>
  <si>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</si>
  <si>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</si>
  <si>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</si>
  <si>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</si>
  <si>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</si>
  <si>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</si>
  <si>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</si>
  <si>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</si>
  <si>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</si>
  <si>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</si>
  <si>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</si>
  <si>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</si>
  <si>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</si>
  <si>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</si>
  <si>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</si>
  <si>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</si>
  <si>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</si>
  <si>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</si>
  <si>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</si>
  <si>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</si>
  <si>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</si>
  <si>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</si>
  <si>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</si>
  <si>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</si>
  <si>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</si>
  <si>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</si>
  <si>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</si>
  <si>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</si>
  <si>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</si>
  <si>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</si>
  <si>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</si>
  <si>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</si>
  <si>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</si>
  <si>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</si>
  <si>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</si>
  <si>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</si>
  <si>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</si>
  <si>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</si>
  <si>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</si>
  <si>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</si>
  <si>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</si>
  <si>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</si>
  <si>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</si>
  <si>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</si>
  <si>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</si>
  <si>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</si>
  <si>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</si>
  <si>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</si>
  <si>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</si>
  <si>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</si>
  <si>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</si>
  <si>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</si>
  <si>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</si>
  <si>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</si>
  <si>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</si>
  <si>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</si>
  <si>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</si>
  <si>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</si>
  <si>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</si>
  <si>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</si>
  <si>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</si>
  <si>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</si>
  <si>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</si>
  <si>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</si>
  <si>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</si>
  <si>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</si>
  <si>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</si>
  <si>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</si>
  <si>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</si>
  <si>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</si>
  <si>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</si>
  <si>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</si>
  <si>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</si>
  <si>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</si>
  <si>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</si>
  <si>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</si>
  <si>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</si>
  <si>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</si>
  <si>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</si>
  <si>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</si>
  <si>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</si>
  <si>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</si>
  <si>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</si>
  <si>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</si>
  <si>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</si>
  <si>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</si>
  <si>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</si>
  <si>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</si>
  <si>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</si>
  <si>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</si>
  <si>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</si>
  <si>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</si>
  <si>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</si>
  <si>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</si>
  <si>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</si>
  <si>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</si>
  <si>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</si>
  <si>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</si>
  <si>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</si>
  <si>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</si>
  <si>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</si>
  <si>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</si>
  <si>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</si>
  <si>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</si>
  <si>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</si>
  <si>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</si>
  <si>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</si>
  <si>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</si>
  <si>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</si>
  <si>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</si>
  <si>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</si>
  <si>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</si>
  <si>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</si>
  <si>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</si>
  <si>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</si>
  <si>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</si>
  <si>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</si>
  <si>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</si>
  <si>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</si>
  <si>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</si>
  <si>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</si>
  <si>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</si>
  <si>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</si>
  <si>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</si>
  <si>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</si>
  <si>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</si>
  <si>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</si>
  <si>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</si>
  <si>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</si>
  <si>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</si>
  <si>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</si>
  <si>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</si>
  <si>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</si>
  <si>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</si>
  <si>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</si>
  <si>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</si>
  <si>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</si>
  <si>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</si>
  <si>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</si>
  <si>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</si>
  <si>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</si>
  <si>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</si>
  <si>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</si>
  <si>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</si>
  <si>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</si>
  <si>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</si>
  <si>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</si>
  <si>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</si>
  <si>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</si>
  <si>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</si>
  <si>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</si>
  <si>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</si>
  <si>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</si>
  <si>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</si>
  <si>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</si>
  <si>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</si>
  <si>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</si>
  <si>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</si>
  <si>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</si>
  <si>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</si>
  <si>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</si>
  <si>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</si>
  <si>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</si>
  <si>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</si>
  <si>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</si>
  <si>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</si>
  <si>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</si>
  <si>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</si>
  <si>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</si>
  <si>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</si>
  <si>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</si>
  <si>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</si>
  <si>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</si>
  <si>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</si>
  <si>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</si>
  <si>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</si>
  <si>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</si>
  <si>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</si>
  <si>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</si>
  <si>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</si>
  <si>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</si>
  <si>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</si>
  <si>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</si>
  <si>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</si>
  <si>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</si>
  <si>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</si>
  <si>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</si>
  <si>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</si>
  <si>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</si>
  <si>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</si>
  <si>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</si>
  <si>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</si>
  <si>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</si>
  <si>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</si>
  <si>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</si>
  <si>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</si>
  <si>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</si>
  <si>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</si>
  <si>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</si>
  <si>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</si>
  <si>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</si>
  <si>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</si>
  <si>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</si>
  <si>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</si>
  <si>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</si>
  <si>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</si>
  <si>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</si>
  <si>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</si>
  <si>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</si>
  <si>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</si>
  <si>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</si>
  <si>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</si>
  <si>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</si>
  <si>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</si>
  <si>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</si>
  <si>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</si>
  <si>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</si>
  <si>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</si>
  <si>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</si>
  <si>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</si>
  <si>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</si>
  <si>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</si>
  <si>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</si>
  <si>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</si>
  <si>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</si>
  <si>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</si>
  <si>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</si>
  <si>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</si>
  <si>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</si>
  <si>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</si>
  <si>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</si>
  <si>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</si>
  <si>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</si>
  <si>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</si>
  <si>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</si>
  <si>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</si>
  <si>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</si>
  <si>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</si>
  <si>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</si>
  <si>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</si>
  <si>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</si>
  <si>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</si>
  <si>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</si>
  <si>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</si>
  <si>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</si>
  <si>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</si>
  <si>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</si>
  <si>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</si>
  <si>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</si>
  <si>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</si>
  <si>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</si>
  <si>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</si>
  <si>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</si>
  <si>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</si>
  <si>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</si>
  <si>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</si>
  <si>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</si>
  <si>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</si>
  <si>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</si>
  <si>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</si>
  <si>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</si>
  <si>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</si>
  <si>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</si>
  <si>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</si>
  <si>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</si>
  <si>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</si>
  <si>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</si>
  <si>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</si>
  <si>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</si>
  <si>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</si>
  <si>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</si>
  <si>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</si>
  <si>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</si>
  <si>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</si>
  <si>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</si>
  <si>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</si>
  <si>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</si>
  <si>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</si>
  <si>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</si>
  <si>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</si>
  <si>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</si>
  <si>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</si>
  <si>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</si>
  <si>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</si>
  <si>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</si>
  <si>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</si>
  <si>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</si>
  <si>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</si>
  <si>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</si>
  <si>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</si>
  <si>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</si>
  <si>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</si>
  <si>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</si>
  <si>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</si>
  <si>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</si>
  <si>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</si>
  <si>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</si>
  <si>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</si>
  <si>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</si>
  <si>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</si>
  <si>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</si>
  <si>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</si>
  <si>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</si>
  <si>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</si>
  <si>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</si>
  <si>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</si>
  <si>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</si>
  <si>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</si>
  <si>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</si>
  <si>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</si>
  <si>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</si>
  <si>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</si>
  <si>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</si>
  <si>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</si>
  <si>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</si>
  <si>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</si>
  <si>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</si>
  <si>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</si>
  <si>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</si>
  <si>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</si>
  <si>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</si>
  <si>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</si>
  <si>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</si>
  <si>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</si>
  <si>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</si>
  <si>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</si>
  <si>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</si>
  <si>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</si>
  <si>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</si>
  <si>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</si>
  <si>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</si>
  <si>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</si>
  <si>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</si>
  <si>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</si>
  <si>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</si>
  <si>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</si>
  <si>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</si>
  <si>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</si>
  <si>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</si>
  <si>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</si>
  <si>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</si>
  <si>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</si>
  <si>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</si>
  <si>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</si>
  <si>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</si>
  <si>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</si>
  <si>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</si>
  <si>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</si>
  <si>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</si>
  <si>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</si>
  <si>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</si>
  <si>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</si>
  <si>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</si>
  <si>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</si>
  <si>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</si>
  <si>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</si>
  <si>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</si>
  <si>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</si>
  <si>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</si>
  <si>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</si>
  <si>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</si>
  <si>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</si>
  <si>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</si>
  <si>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</si>
  <si>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</si>
  <si>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</si>
  <si>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</si>
  <si>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</si>
  <si>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</si>
  <si>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</si>
  <si>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</si>
  <si>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</si>
  <si>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</si>
  <si>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</si>
  <si>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</si>
  <si>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</si>
  <si>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</si>
  <si>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</si>
  <si>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</si>
  <si>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</si>
  <si>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</si>
  <si>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</si>
  <si>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</si>
  <si>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</si>
  <si>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</si>
  <si>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</si>
  <si>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</si>
  <si>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</si>
  <si>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</si>
  <si>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</si>
  <si>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</si>
  <si>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</si>
  <si>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</si>
  <si>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</si>
  <si>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</si>
  <si>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</si>
  <si>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</si>
  <si>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</si>
  <si>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</si>
  <si>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</si>
  <si>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</si>
  <si>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</si>
  <si>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</si>
  <si>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</si>
  <si>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</si>
  <si>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</si>
  <si>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</si>
  <si>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</si>
  <si>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</si>
  <si>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</si>
  <si>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</si>
  <si>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</si>
  <si>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</si>
  <si>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</si>
  <si>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</si>
  <si>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</si>
  <si>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</si>
  <si>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</si>
  <si>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</si>
  <si>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</si>
  <si>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</si>
  <si>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</si>
  <si>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</si>
  <si>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</si>
  <si>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</si>
  <si>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</si>
  <si>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</si>
  <si>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</si>
  <si>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</si>
  <si>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</si>
  <si>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</si>
  <si>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</si>
  <si>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</si>
  <si>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</si>
  <si>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</si>
  <si>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</si>
  <si>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</si>
  <si>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</si>
  <si>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</si>
  <si>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</si>
  <si>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</si>
  <si>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</si>
  <si>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</si>
  <si>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</si>
  <si>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</si>
  <si>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</si>
  <si>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</si>
  <si>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</si>
  <si>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</si>
  <si>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</si>
  <si>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</si>
  <si>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</si>
  <si>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</si>
  <si>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</si>
  <si>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</si>
  <si>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</si>
  <si>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</si>
  <si>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</si>
  <si>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</si>
  <si>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</si>
  <si>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</si>
  <si>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</si>
  <si>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</si>
  <si>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</si>
  <si>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</si>
  <si>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</si>
  <si>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</si>
  <si>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</si>
  <si>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</si>
  <si>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</si>
  <si>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</si>
  <si>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</si>
  <si>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</si>
  <si>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</si>
  <si>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</si>
  <si>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</si>
  <si>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</si>
  <si>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</si>
  <si>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</si>
  <si>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</si>
  <si>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</si>
  <si>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</si>
  <si>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</si>
  <si>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</si>
  <si>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</si>
  <si>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</si>
  <si>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</si>
  <si>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</si>
  <si>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</si>
  <si>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</si>
  <si>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</si>
  <si>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</si>
  <si>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</si>
  <si>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</si>
  <si>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</si>
  <si>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</si>
  <si>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</si>
  <si>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</si>
  <si>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</si>
  <si>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</si>
  <si>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</si>
  <si>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</si>
  <si>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</si>
  <si>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</si>
  <si>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</si>
  <si>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</si>
  <si>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</si>
  <si>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</si>
  <si>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</si>
  <si>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</si>
  <si>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</si>
  <si>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</si>
  <si>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</si>
  <si>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</si>
  <si>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</si>
  <si>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</si>
  <si>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</si>
  <si>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</si>
  <si>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</si>
  <si>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</si>
  <si>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</si>
  <si>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</si>
  <si>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</si>
  <si>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</si>
  <si>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</si>
  <si>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</si>
  <si>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</si>
  <si>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</si>
  <si>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</si>
  <si>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</si>
  <si>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</si>
  <si>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</si>
  <si>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</si>
  <si>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</si>
  <si>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</si>
  <si>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</si>
  <si>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</si>
  <si>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</si>
  <si>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</si>
  <si>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</si>
  <si>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</si>
  <si>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</si>
  <si>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</si>
  <si>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</si>
  <si>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</si>
  <si>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</si>
  <si>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</si>
  <si>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</si>
  <si>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</si>
  <si>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</si>
  <si>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</si>
  <si>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</si>
  <si>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</si>
  <si>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</si>
  <si>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</si>
  <si>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</si>
  <si>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</si>
  <si>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</si>
  <si>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</si>
  <si>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</si>
  <si>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</si>
  <si>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</si>
  <si>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</si>
  <si>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</si>
  <si>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</si>
  <si>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</si>
  <si>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</si>
  <si>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</si>
  <si>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</si>
  <si>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</si>
  <si>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</si>
  <si>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</si>
  <si>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</si>
  <si>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</si>
  <si>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</si>
  <si>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</si>
  <si>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</si>
  <si>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</si>
  <si>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</si>
  <si>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</si>
  <si>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</si>
  <si>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</si>
  <si>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</si>
  <si>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</si>
  <si>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</si>
  <si>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</si>
  <si>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</si>
  <si>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</si>
  <si>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</si>
  <si>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</si>
  <si>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</si>
  <si>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</si>
  <si>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</si>
  <si>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</si>
  <si>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</si>
  <si>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</si>
  <si>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</si>
  <si>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</si>
  <si>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</si>
  <si>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</si>
  <si>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</si>
  <si>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</si>
  <si>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</si>
  <si>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</si>
  <si>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</si>
  <si>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</si>
  <si>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</si>
  <si>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</si>
  <si>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</si>
  <si>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</si>
  <si>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</si>
  <si>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</si>
  <si>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</si>
  <si>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</si>
  <si>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</si>
  <si>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</si>
  <si>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</si>
  <si>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</si>
  <si>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</si>
  <si>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</si>
  <si>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</si>
  <si>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</si>
  <si>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</si>
  <si>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</si>
  <si>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</si>
  <si>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</si>
  <si>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</si>
  <si>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</si>
  <si>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</si>
  <si>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</si>
  <si>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</si>
  <si>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</si>
  <si>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</si>
  <si>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</si>
  <si>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</si>
  <si>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</si>
  <si>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</si>
  <si>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</si>
  <si>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</si>
  <si>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</si>
  <si>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</si>
  <si>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</si>
  <si>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</si>
  <si>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</si>
  <si>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</si>
  <si>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</si>
  <si>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</si>
  <si>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</si>
  <si>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</si>
  <si>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</si>
  <si>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</si>
  <si>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</si>
  <si>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</si>
  <si>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</si>
  <si>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</si>
  <si>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</si>
  <si>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</si>
  <si>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</si>
  <si>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</si>
  <si>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</si>
  <si>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</si>
  <si>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</si>
  <si>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</si>
  <si>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</si>
  <si>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</si>
  <si>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</si>
  <si>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</si>
  <si>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</si>
  <si>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</si>
  <si>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</si>
  <si>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</si>
  <si>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</si>
  <si>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</si>
  <si>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</si>
  <si>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</si>
  <si>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</si>
  <si>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</si>
  <si>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</si>
  <si>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</si>
  <si>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</si>
  <si>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</si>
  <si>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</si>
  <si>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</si>
  <si>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</si>
  <si>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</si>
  <si>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</si>
  <si>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</si>
  <si>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</si>
  <si>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</si>
  <si>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</si>
  <si>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</si>
  <si>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</si>
  <si>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</si>
  <si>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</si>
  <si>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</si>
  <si>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</si>
  <si>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</si>
  <si>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</si>
  <si>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</si>
  <si>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</si>
  <si>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</si>
  <si>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</si>
  <si>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</si>
  <si>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</si>
  <si>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</si>
  <si>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</si>
  <si>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</si>
  <si>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</si>
  <si>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</si>
  <si>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</si>
  <si>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</si>
  <si>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</si>
  <si>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</si>
  <si>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</si>
  <si>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</si>
  <si>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</si>
  <si>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</si>
  <si>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</si>
  <si>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</si>
  <si>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</si>
  <si>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</si>
  <si>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</si>
  <si>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</si>
  <si>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</si>
  <si>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</si>
  <si>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</si>
  <si>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</si>
  <si>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</si>
  <si>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</si>
  <si>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</si>
  <si>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</si>
  <si>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</si>
  <si>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</si>
  <si>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</si>
  <si>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</si>
  <si>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</si>
  <si>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</si>
  <si>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</si>
  <si>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</si>
  <si>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</si>
  <si>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</si>
  <si>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</si>
  <si>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</si>
  <si>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</si>
  <si>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</si>
  <si>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</si>
  <si>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</si>
  <si>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</si>
  <si>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</si>
  <si>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</si>
  <si>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</si>
  <si>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</si>
  <si>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</si>
  <si>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</si>
  <si>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</si>
  <si>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</si>
  <si>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</si>
  <si>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</si>
  <si>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</si>
  <si>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</si>
  <si>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</si>
  <si>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</si>
  <si>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</si>
  <si>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</si>
  <si>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</si>
  <si>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</si>
  <si>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</si>
  <si>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</si>
  <si>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</si>
  <si>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</si>
  <si>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</si>
  <si>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</si>
  <si>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</si>
  <si>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</si>
  <si>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</si>
  <si>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</si>
  <si>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</si>
  <si>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</si>
  <si>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</si>
  <si>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</si>
  <si>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</si>
  <si>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</si>
  <si>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</si>
  <si>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</si>
  <si>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</si>
  <si>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</si>
  <si>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</si>
  <si>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</si>
  <si>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</si>
  <si>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</si>
  <si>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</si>
  <si>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</si>
  <si>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</si>
  <si>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</si>
  <si>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</si>
  <si>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</si>
  <si>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</si>
  <si>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</si>
  <si>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</si>
  <si>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</si>
  <si>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</si>
  <si>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</si>
  <si>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</si>
  <si>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</si>
  <si>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</si>
  <si>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</si>
  <si>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</si>
  <si>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</si>
  <si>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</si>
  <si>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</si>
  <si>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</si>
  <si>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</si>
  <si>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</si>
  <si>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</si>
  <si>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</si>
  <si>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</si>
  <si>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</si>
  <si>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</si>
  <si>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</si>
  <si>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</si>
  <si>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</si>
  <si>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</si>
  <si>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</si>
  <si>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</si>
  <si>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</si>
  <si>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</si>
  <si>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</si>
  <si>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</si>
  <si>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</si>
  <si>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</si>
  <si>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</si>
  <si>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</si>
  <si>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</si>
  <si>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</si>
  <si>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</si>
  <si>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</si>
  <si>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</si>
  <si>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</si>
  <si>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</si>
  <si>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</si>
  <si>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</si>
  <si>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</si>
  <si>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</si>
  <si>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</si>
  <si>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</si>
  <si>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</si>
  <si>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</si>
  <si>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</si>
  <si>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</si>
  <si>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</si>
  <si>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</si>
  <si>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</si>
  <si>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</si>
  <si>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</si>
  <si>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</si>
  <si>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</si>
  <si>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</si>
  <si>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</si>
  <si>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</si>
  <si>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</si>
  <si>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</si>
  <si>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</si>
  <si>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</si>
  <si>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</si>
  <si>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</si>
  <si>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</si>
  <si>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</si>
  <si>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</si>
  <si>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</si>
  <si>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</si>
  <si>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</si>
  <si>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</si>
  <si>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</si>
  <si>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</si>
  <si>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</si>
  <si>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</si>
  <si>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</si>
  <si>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</si>
  <si>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</si>
  <si>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</si>
  <si>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</si>
  <si>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</si>
  <si>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</si>
  <si>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</si>
  <si>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</si>
  <si>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</si>
  <si>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</si>
  <si>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</si>
  <si>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</si>
  <si>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</si>
  <si>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</si>
  <si>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</si>
  <si>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</si>
  <si>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</si>
  <si>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</si>
  <si>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</si>
  <si>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</si>
  <si>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</si>
  <si>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</si>
  <si>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</si>
  <si>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</si>
  <si>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</si>
  <si>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</si>
  <si>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</si>
  <si>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</si>
  <si>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</si>
  <si>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</si>
  <si>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</si>
  <si>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</si>
  <si>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</si>
  <si>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</si>
  <si>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</si>
  <si>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</si>
  <si>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</si>
  <si>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</si>
  <si>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</si>
  <si>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</si>
  <si>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</si>
  <si>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</si>
  <si>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</si>
  <si>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</si>
  <si>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</si>
  <si>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</si>
  <si>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</si>
  <si>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</si>
  <si>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</si>
  <si>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</si>
  <si>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</si>
  <si>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</si>
  <si>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</si>
  <si>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</si>
  <si>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</si>
  <si>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</si>
  <si>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</si>
  <si>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</si>
  <si>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</si>
  <si>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</si>
  <si>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</si>
  <si>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</si>
  <si>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</si>
  <si>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</si>
  <si>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</si>
  <si>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</si>
  <si>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</si>
  <si>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</si>
  <si>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</si>
  <si>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</si>
  <si>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</si>
  <si>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</si>
  <si>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</si>
  <si>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</si>
  <si>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</si>
  <si>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</si>
  <si>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</si>
  <si>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</si>
  <si>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</si>
  <si>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</si>
  <si>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</si>
  <si>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</si>
  <si>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</si>
  <si>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</si>
  <si>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</si>
  <si>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</si>
  <si>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</si>
  <si>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</si>
  <si>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</si>
  <si>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</si>
  <si>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</si>
  <si>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</si>
  <si>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</si>
  <si>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</si>
  <si>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</si>
  <si>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</si>
  <si>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</si>
  <si>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</si>
  <si>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</si>
  <si>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</si>
  <si>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</si>
  <si>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</si>
  <si>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</si>
  <si>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</si>
  <si>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</si>
  <si>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</si>
  <si>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</si>
  <si>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</si>
  <si>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</si>
  <si>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</si>
  <si>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</si>
  <si>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</si>
  <si>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</si>
  <si>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</si>
  <si>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</si>
  <si>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</si>
  <si>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</si>
  <si>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</si>
  <si>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</si>
  <si>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</si>
  <si>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</si>
  <si>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</si>
  <si>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</si>
  <si>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</si>
  <si>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</si>
  <si>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</si>
  <si>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</si>
  <si>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</si>
  <si>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</si>
  <si>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</si>
  <si>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</si>
  <si>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</si>
  <si>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</si>
  <si>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</si>
  <si>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</si>
  <si>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</si>
  <si>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</si>
  <si>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</si>
  <si>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</si>
  <si>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</si>
  <si>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</si>
  <si>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</si>
  <si>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</si>
  <si>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</si>
  <si>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</si>
  <si>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</si>
  <si>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</si>
  <si>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</si>
  <si>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</si>
  <si>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</si>
  <si>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</si>
  <si>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</si>
  <si>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</si>
  <si>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</si>
  <si>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</si>
  <si>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</si>
  <si>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</si>
  <si>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</si>
  <si>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</si>
  <si>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</si>
  <si>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</si>
  <si>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</si>
  <si>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</si>
  <si>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</si>
  <si>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</si>
  <si>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</si>
  <si>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</si>
  <si>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</si>
  <si>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</si>
  <si>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</si>
  <si>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</si>
  <si>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</si>
  <si>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</si>
  <si>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</si>
  <si>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</si>
  <si>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</si>
  <si>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</si>
  <si>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</si>
  <si>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</si>
  <si>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</si>
  <si>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</si>
  <si>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</si>
  <si>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</si>
  <si>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</si>
  <si>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</si>
  <si>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</si>
  <si>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</si>
  <si>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</si>
  <si>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</si>
  <si>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</si>
  <si>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</si>
  <si>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</si>
  <si>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</si>
  <si>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</si>
  <si>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</si>
  <si>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</si>
  <si>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</si>
  <si>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</si>
  <si>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</si>
  <si>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</si>
  <si>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</si>
  <si>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</si>
  <si>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</si>
  <si>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</si>
  <si>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</si>
  <si>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</si>
  <si>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</si>
  <si>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</si>
  <si>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</si>
  <si>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</si>
  <si>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</si>
  <si>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</si>
  <si>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</si>
  <si>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</si>
  <si>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</si>
  <si>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</si>
  <si>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</si>
  <si>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</si>
  <si>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</si>
  <si>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</si>
  <si>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</si>
  <si>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</si>
  <si>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</si>
  <si>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</si>
  <si>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</si>
  <si>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</si>
  <si>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</si>
  <si>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</si>
  <si>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</si>
  <si>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</si>
  <si>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</si>
  <si>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</si>
  <si>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</si>
  <si>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</si>
  <si>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</si>
  <si>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</si>
  <si>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</si>
  <si>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</si>
  <si>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</si>
  <si>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</si>
  <si>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</si>
  <si>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</si>
  <si>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</si>
  <si>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</si>
  <si>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</si>
  <si>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</si>
  <si>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</si>
  <si>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</si>
  <si>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</si>
  <si>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</si>
  <si>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</si>
  <si>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</si>
  <si>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</si>
  <si>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</si>
  <si>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</si>
  <si>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</si>
  <si>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</si>
  <si>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</si>
  <si>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</si>
  <si>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</si>
  <si>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</si>
  <si>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</si>
  <si>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</si>
  <si>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</si>
  <si>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</si>
  <si>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</si>
  <si>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</si>
  <si>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</si>
  <si>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</si>
  <si>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</si>
  <si>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</si>
  <si>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</si>
  <si>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</si>
  <si>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</si>
  <si>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</si>
  <si>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</si>
  <si>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</si>
  <si>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</si>
  <si>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</si>
  <si>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</si>
  <si>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</si>
  <si>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</si>
  <si>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</si>
  <si>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</si>
  <si>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</si>
  <si>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</si>
  <si>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</si>
  <si>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</si>
  <si>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</si>
  <si>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</si>
  <si>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</si>
  <si>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</si>
  <si>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</si>
  <si>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</si>
  <si>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</si>
  <si>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</si>
  <si>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</si>
  <si>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</si>
  <si>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</si>
  <si>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</si>
  <si>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</si>
  <si>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</si>
  <si>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</si>
  <si>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</si>
  <si>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</si>
  <si>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</si>
  <si>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</si>
  <si>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</si>
  <si>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</si>
  <si>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</si>
  <si>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</si>
  <si>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</si>
  <si>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</si>
  <si>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</si>
  <si>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</si>
  <si>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</si>
  <si>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</si>
  <si>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</si>
  <si>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</si>
  <si>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</si>
  <si>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</si>
  <si>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</si>
  <si>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</si>
  <si>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</si>
  <si>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</si>
  <si>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</si>
  <si>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</si>
  <si>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</si>
  <si>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</si>
  <si>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</si>
  <si>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</si>
  <si>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</si>
  <si>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</si>
  <si>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</si>
  <si>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</si>
  <si>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</si>
  <si>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</si>
  <si>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</si>
  <si>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</si>
  <si>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</si>
  <si>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</si>
  <si>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</si>
  <si>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</si>
  <si>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</si>
  <si>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</si>
  <si>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</si>
  <si>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</si>
  <si>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</si>
  <si>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</si>
  <si>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</si>
  <si>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</si>
  <si>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</si>
  <si>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</si>
  <si>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</si>
  <si>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</si>
  <si>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</si>
  <si>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</si>
  <si>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</si>
  <si>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</si>
  <si>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</si>
  <si>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</si>
  <si>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</si>
  <si>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</si>
  <si>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</si>
  <si>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</si>
  <si>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</si>
  <si>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</si>
  <si>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</si>
  <si>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</si>
  <si>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</si>
  <si>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</si>
  <si>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</si>
  <si>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</si>
  <si>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</si>
  <si>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</si>
  <si>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</si>
  <si>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</si>
  <si>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</si>
  <si>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</si>
  <si>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</si>
  <si>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</si>
  <si>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</si>
  <si>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</si>
  <si>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</si>
  <si>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</si>
  <si>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</si>
  <si>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</si>
  <si>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</si>
  <si>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</si>
  <si>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</si>
  <si>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</si>
  <si>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</si>
  <si>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</si>
  <si>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</si>
  <si>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</si>
  <si>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</si>
  <si>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</si>
  <si>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</si>
  <si>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</si>
  <si>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</si>
  <si>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</si>
  <si>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</si>
  <si>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</si>
  <si>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</si>
  <si>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</si>
  <si>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</si>
  <si>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</si>
  <si>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</si>
  <si>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</si>
  <si>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</si>
  <si>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</si>
  <si>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</si>
  <si>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</si>
  <si>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</si>
  <si>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</si>
  <si>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</si>
  <si>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</si>
  <si>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</si>
  <si>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</si>
  <si>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</si>
  <si>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</si>
  <si>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</si>
  <si>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</si>
  <si>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</si>
  <si>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</si>
  <si>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</si>
  <si>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</si>
  <si>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</si>
  <si>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</si>
  <si>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</si>
  <si>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</si>
  <si>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</si>
  <si>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</si>
  <si>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</si>
  <si>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</si>
  <si>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</si>
  <si>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</si>
  <si>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</si>
  <si>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</si>
  <si>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</si>
  <si>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</si>
  <si>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</si>
  <si>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</si>
  <si>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</si>
  <si>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</si>
  <si>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</si>
  <si>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</si>
  <si>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</si>
  <si>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</si>
  <si>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</si>
  <si>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</si>
  <si>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</si>
  <si>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</si>
  <si>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</si>
  <si>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</si>
  <si>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</si>
  <si>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</si>
  <si>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</si>
  <si>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</si>
  <si>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</si>
  <si>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</si>
  <si>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</si>
  <si>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</si>
  <si>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</si>
  <si>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</si>
  <si>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</si>
  <si>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</si>
  <si>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</si>
  <si>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</si>
  <si>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</si>
  <si>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</si>
  <si>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</si>
  <si>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</si>
  <si>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</si>
  <si>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</si>
  <si>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</si>
  <si>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</si>
  <si>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</si>
  <si>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</si>
  <si>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</si>
  <si>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</si>
  <si>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</si>
  <si>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</si>
  <si>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</si>
  <si>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</si>
  <si>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</si>
  <si>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</si>
  <si>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</si>
  <si>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</si>
  <si>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</si>
  <si>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</si>
  <si>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</si>
  <si>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</si>
  <si>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</si>
  <si>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</si>
  <si>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</si>
  <si>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</si>
  <si>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</si>
  <si>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</si>
  <si>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</si>
  <si>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</si>
  <si>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</si>
  <si>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</si>
  <si>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</si>
  <si>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</si>
  <si>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</si>
  <si>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</si>
  <si>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</si>
  <si>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</si>
  <si>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</si>
  <si>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</si>
  <si>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</si>
  <si>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</si>
  <si>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</si>
  <si>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</si>
  <si>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</si>
  <si>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</si>
  <si>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</si>
  <si>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</si>
  <si>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</si>
  <si>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</si>
  <si>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</si>
  <si>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</si>
  <si>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</si>
  <si>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</si>
  <si>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</si>
  <si>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</si>
  <si>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</si>
  <si>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</si>
  <si>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</si>
  <si>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</si>
  <si>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</si>
  <si>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</si>
  <si>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</si>
  <si>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</si>
  <si>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</si>
  <si>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</si>
  <si>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</si>
  <si>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</si>
  <si>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</si>
  <si>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</si>
  <si>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</si>
  <si>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</si>
  <si>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</si>
  <si>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</si>
  <si>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</si>
  <si>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</si>
  <si>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</si>
  <si>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</si>
  <si>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</si>
  <si>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</si>
  <si>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</si>
  <si>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</si>
  <si>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</si>
  <si>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</si>
  <si>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</si>
  <si>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</si>
  <si>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</si>
  <si>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</si>
  <si>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</si>
  <si>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</si>
  <si>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</si>
  <si>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</si>
  <si>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</si>
  <si>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</si>
  <si>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</si>
  <si>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</si>
  <si>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</si>
  <si>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</si>
  <si>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</si>
  <si>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</si>
  <si>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</si>
  <si>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</si>
  <si>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</si>
  <si>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</si>
  <si>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</si>
  <si>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</si>
  <si>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</si>
  <si>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</si>
  <si>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</si>
  <si>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</si>
  <si>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</si>
  <si>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</si>
  <si>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</si>
  <si>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</si>
  <si>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</si>
  <si>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</si>
  <si>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</si>
  <si>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</si>
  <si>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</si>
  <si>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</si>
  <si>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</si>
  <si>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</si>
  <si>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</si>
  <si>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</si>
  <si>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</si>
  <si>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</si>
  <si>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</si>
  <si>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</si>
  <si>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</si>
  <si>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</si>
  <si>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</si>
  <si>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</si>
  <si>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</si>
  <si>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</si>
  <si>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</si>
  <si>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</si>
  <si>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</si>
  <si>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</si>
  <si>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</si>
  <si>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</si>
  <si>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</si>
  <si>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</si>
  <si>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</si>
  <si>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</si>
  <si>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</si>
  <si>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</si>
  <si>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</si>
  <si>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</si>
  <si>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</si>
  <si>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</si>
  <si>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</si>
  <si>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</si>
  <si>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</si>
  <si>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</si>
  <si>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</si>
  <si>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</si>
  <si>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</si>
  <si>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</si>
  <si>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</si>
  <si>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</si>
  <si>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</si>
  <si>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</si>
  <si>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</si>
  <si>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</si>
  <si>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</si>
  <si>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</si>
  <si>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</si>
  <si>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</si>
  <si>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</si>
  <si>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</si>
  <si>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</si>
  <si>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</si>
  <si>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</si>
  <si>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</si>
  <si>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</si>
  <si>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</si>
  <si>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</si>
  <si>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</si>
  <si>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</si>
  <si>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</si>
  <si>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</si>
  <si>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</si>
  <si>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</si>
  <si>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</si>
  <si>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</si>
  <si>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</si>
  <si>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</si>
  <si>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</si>
  <si>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</si>
  <si>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</si>
  <si>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</si>
  <si>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</si>
  <si>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</si>
  <si>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</si>
  <si>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</si>
  <si>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</si>
  <si>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</si>
  <si>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</si>
  <si>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</si>
  <si>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</si>
  <si>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</si>
  <si>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</si>
  <si>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</si>
  <si>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</si>
  <si>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</si>
  <si>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</si>
  <si>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</si>
  <si>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</si>
  <si>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</si>
  <si>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</si>
  <si>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</si>
  <si>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</si>
  <si>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</si>
  <si>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</si>
  <si>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</si>
  <si>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</si>
  <si>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</si>
  <si>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</si>
  <si>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</si>
  <si>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</si>
  <si>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</si>
  <si>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</si>
  <si>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</si>
  <si>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</si>
  <si>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</si>
  <si>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</si>
  <si>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</si>
  <si>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</si>
  <si>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</si>
  <si>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</si>
  <si>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</si>
  <si>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</si>
  <si>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</si>
  <si>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</si>
  <si>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</si>
  <si>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</si>
  <si>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</si>
  <si>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</si>
  <si>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</si>
  <si>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</si>
  <si>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</si>
  <si>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</si>
  <si>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</si>
  <si>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</si>
  <si>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</si>
  <si>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</si>
  <si>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</si>
  <si>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</si>
  <si>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</si>
  <si>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</si>
  <si>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</si>
  <si>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</si>
  <si>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</si>
  <si>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</si>
  <si>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</si>
  <si>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</si>
  <si>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</si>
  <si>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</si>
  <si>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</si>
  <si>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</si>
  <si>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</si>
  <si>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</si>
  <si>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</si>
  <si>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</si>
  <si>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</si>
  <si>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</si>
  <si>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</si>
  <si>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</si>
  <si>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</si>
  <si>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</si>
  <si>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</si>
  <si>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</si>
  <si>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</si>
  <si>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</si>
  <si>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</si>
  <si>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</si>
  <si>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</si>
  <si>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</si>
  <si>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</si>
  <si>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</si>
  <si>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</si>
  <si>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</si>
  <si>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</si>
  <si>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</si>
  <si>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</si>
  <si>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</si>
  <si>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</si>
  <si>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</si>
  <si>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</si>
  <si>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</si>
  <si>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</si>
  <si>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</si>
  <si>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</si>
  <si>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</si>
  <si>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</si>
  <si>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</si>
  <si>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</si>
  <si>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</si>
  <si>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</si>
  <si>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</si>
  <si>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</si>
  <si>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</si>
  <si>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</si>
  <si>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</si>
  <si>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</si>
  <si>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</si>
  <si>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</si>
  <si>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</si>
  <si>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</si>
  <si>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</si>
  <si>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</si>
  <si>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</si>
  <si>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</si>
  <si>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</si>
  <si>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</si>
  <si>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</si>
  <si>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</si>
  <si>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</si>
  <si>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</si>
  <si>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</si>
  <si>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</si>
  <si>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</si>
  <si>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</si>
  <si>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</si>
  <si>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</si>
  <si>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</si>
  <si>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</si>
  <si>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</si>
  <si>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</si>
  <si>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</si>
  <si>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</si>
  <si>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</si>
  <si>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</si>
  <si>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</si>
  <si>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</si>
  <si>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</si>
  <si>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</si>
  <si>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</si>
  <si>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</si>
  <si>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</si>
  <si>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</si>
  <si>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</si>
  <si>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</si>
  <si>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</si>
  <si>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</si>
  <si>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</si>
  <si>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</si>
  <si>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</si>
  <si>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</si>
  <si>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</si>
  <si>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</si>
  <si>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</si>
  <si>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</si>
  <si>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</si>
  <si>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</si>
  <si>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</si>
  <si>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</si>
  <si>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</si>
  <si>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</si>
  <si>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</si>
  <si>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</si>
  <si>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</si>
  <si>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</si>
  <si>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</si>
  <si>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</si>
  <si>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</si>
  <si>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</si>
  <si>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</si>
  <si>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</si>
  <si>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</si>
  <si>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</si>
  <si>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</si>
  <si>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</si>
  <si>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</si>
  <si>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</si>
  <si>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</si>
  <si>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</si>
  <si>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</si>
  <si>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</si>
  <si>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</si>
  <si>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</si>
  <si>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</si>
  <si>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</si>
  <si>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</si>
  <si>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</si>
  <si>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</si>
  <si>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</si>
  <si>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</si>
  <si>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</si>
  <si>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</si>
  <si>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</si>
  <si>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</si>
  <si>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</si>
  <si>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</si>
  <si>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</si>
  <si>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</si>
  <si>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</si>
  <si>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</si>
  <si>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</si>
  <si>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</si>
  <si>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</si>
  <si>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</si>
  <si>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</si>
  <si>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</si>
  <si>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</si>
  <si>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</si>
  <si>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</si>
  <si>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</si>
  <si>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</si>
  <si>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</si>
  <si>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</si>
  <si>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</si>
  <si>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</si>
  <si>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</si>
  <si>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</si>
  <si>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</si>
  <si>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</si>
  <si>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</si>
  <si>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</si>
  <si>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</si>
  <si>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</si>
  <si>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</si>
  <si>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</si>
  <si>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</si>
  <si>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</si>
  <si>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</si>
  <si>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</si>
  <si>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</si>
  <si>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</si>
  <si>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</si>
  <si>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</si>
  <si>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</si>
  <si>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</si>
  <si>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</si>
  <si>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</si>
  <si>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</si>
  <si>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</si>
  <si>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</si>
  <si>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</si>
  <si>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</si>
  <si>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</si>
  <si>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</si>
  <si>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</si>
  <si>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</si>
  <si>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</si>
  <si>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</si>
  <si>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</si>
  <si>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</si>
  <si>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</si>
  <si>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</si>
  <si>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</si>
  <si>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</si>
  <si>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</si>
  <si>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</si>
  <si>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</si>
  <si>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</si>
  <si>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</si>
  <si>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</si>
  <si>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</si>
  <si>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</si>
  <si>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</si>
  <si>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</si>
  <si>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</si>
  <si>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</si>
  <si>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</si>
  <si>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</si>
  <si>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</si>
  <si>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</si>
  <si>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</si>
  <si>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</si>
  <si>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</si>
  <si>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</si>
  <si>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</si>
  <si>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</si>
  <si>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</si>
  <si>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</si>
  <si>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</si>
  <si>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</si>
  <si>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</si>
  <si>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</si>
  <si>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</si>
  <si>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</si>
  <si>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</si>
  <si>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</si>
  <si>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</si>
  <si>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</si>
  <si>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</si>
  <si>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</si>
  <si>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</si>
  <si>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</si>
  <si>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</si>
  <si>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</si>
  <si>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</si>
  <si>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</si>
  <si>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</si>
  <si>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</si>
  <si>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</si>
  <si>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</si>
  <si>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</si>
  <si>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</si>
  <si>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</si>
  <si>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</si>
  <si>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</si>
  <si>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</si>
  <si>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</si>
  <si>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</si>
  <si>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</si>
  <si>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</si>
  <si>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</si>
  <si>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</si>
  <si>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</si>
  <si>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</si>
  <si>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</si>
  <si>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</si>
  <si>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</si>
  <si>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</si>
  <si>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</si>
  <si>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</si>
  <si>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</si>
  <si>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</si>
  <si>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</si>
  <si>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</si>
  <si>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</si>
  <si>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</si>
  <si>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</si>
  <si>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</si>
  <si>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</si>
  <si>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</si>
  <si>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</si>
  <si>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</si>
  <si>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</si>
  <si>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</si>
  <si>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</si>
  <si>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</si>
  <si>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</si>
  <si>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</si>
  <si>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</si>
  <si>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</si>
  <si>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</si>
  <si>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</si>
  <si>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</si>
  <si>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</si>
  <si>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</si>
  <si>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</si>
  <si>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</si>
  <si>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</si>
  <si>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</si>
  <si>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</si>
  <si>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</si>
  <si>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</si>
  <si>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</si>
  <si>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</si>
  <si>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</si>
  <si>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</si>
  <si>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</si>
  <si>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</si>
  <si>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</si>
  <si>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</si>
  <si>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</si>
  <si>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</si>
  <si>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</si>
  <si>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</si>
  <si>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</si>
  <si>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</si>
  <si>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</si>
  <si>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</si>
  <si>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</si>
  <si>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</si>
  <si>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</si>
  <si>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</si>
  <si>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</si>
  <si>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</si>
  <si>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</si>
  <si>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</si>
  <si>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</si>
  <si>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</si>
  <si>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</si>
  <si>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</si>
  <si>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</si>
  <si>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</si>
  <si>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</si>
  <si>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</si>
  <si>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</si>
  <si>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</si>
  <si>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</si>
  <si>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</si>
  <si>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</si>
  <si>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</si>
  <si>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</si>
  <si>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</si>
  <si>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</si>
  <si>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</si>
  <si>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</si>
  <si>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</si>
  <si>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</si>
  <si>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</si>
  <si>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</si>
  <si>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</si>
  <si>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</si>
  <si>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</si>
  <si>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</si>
  <si>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</si>
  <si>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</si>
  <si>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</si>
  <si>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</si>
  <si>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</si>
  <si>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</si>
  <si>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</si>
  <si>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</si>
  <si>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</si>
  <si>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</si>
  <si>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</si>
  <si>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</si>
  <si>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</si>
  <si>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</si>
  <si>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</si>
  <si>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</si>
  <si>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</si>
  <si>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</si>
  <si>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</si>
  <si>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</si>
  <si>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</si>
  <si>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</si>
  <si>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</si>
  <si>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</si>
  <si>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</si>
  <si>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</si>
  <si>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</si>
  <si>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</si>
  <si>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</si>
  <si>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</si>
  <si>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</si>
  <si>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</si>
  <si>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</si>
  <si>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</si>
  <si>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</si>
  <si>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</si>
  <si>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</si>
  <si>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</si>
  <si>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</si>
  <si>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</si>
  <si>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</si>
  <si>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</si>
  <si>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</si>
  <si>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</si>
  <si>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</si>
  <si>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</si>
  <si>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</si>
  <si>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</si>
  <si>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</si>
  <si>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</si>
  <si>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</si>
  <si>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</si>
  <si>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</si>
  <si>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</si>
  <si>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</si>
  <si>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</si>
  <si>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</si>
  <si>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</si>
  <si>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</si>
  <si>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</si>
  <si>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</si>
  <si>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</si>
  <si>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</si>
  <si>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</si>
  <si>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</si>
  <si>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</si>
  <si>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</si>
  <si>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</si>
  <si>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</si>
  <si>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</si>
  <si>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</si>
  <si>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</si>
  <si>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</si>
  <si>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</si>
  <si>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</si>
  <si>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</si>
  <si>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</si>
  <si>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</si>
  <si>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</si>
  <si>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</si>
  <si>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</si>
  <si>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</si>
  <si>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</si>
  <si>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</si>
  <si>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</si>
  <si>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</si>
  <si>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</si>
  <si>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</si>
  <si>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</si>
  <si>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</si>
  <si>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</si>
  <si>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</si>
  <si>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</si>
  <si>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</si>
  <si>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</si>
  <si>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</si>
  <si>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</si>
  <si>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</si>
  <si>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</si>
  <si>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</si>
  <si>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</si>
  <si>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</si>
  <si>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</si>
  <si>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</si>
  <si>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</si>
  <si>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</si>
  <si>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</si>
  <si>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</si>
  <si>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</si>
  <si>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</si>
  <si>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</si>
  <si>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</si>
  <si>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</si>
  <si>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</si>
  <si>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</si>
  <si>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</si>
  <si>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</si>
  <si>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</si>
  <si>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</si>
  <si>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</si>
  <si>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</si>
  <si>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</si>
  <si>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</si>
  <si>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</si>
  <si>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</si>
  <si>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</si>
  <si>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</si>
  <si>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</si>
  <si>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</si>
  <si>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</si>
  <si>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</si>
  <si>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</si>
  <si>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</si>
  <si>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</si>
  <si>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</si>
  <si>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</si>
  <si>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</si>
  <si>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</si>
  <si>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</si>
  <si>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</si>
  <si>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</si>
  <si>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</si>
  <si>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</si>
  <si>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</si>
  <si>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</si>
  <si>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</si>
  <si>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</si>
  <si>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</si>
  <si>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</si>
  <si>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</si>
  <si>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</si>
  <si>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</si>
  <si>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</si>
  <si>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</si>
  <si>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</si>
  <si>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</si>
  <si>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</si>
  <si>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</si>
  <si>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</si>
  <si>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</si>
  <si>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</si>
  <si>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</si>
  <si>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</si>
  <si>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</si>
  <si>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</si>
  <si>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</si>
  <si>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</si>
  <si>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</si>
  <si>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</si>
  <si>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</si>
  <si>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</si>
  <si>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</si>
  <si>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</si>
  <si>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</si>
  <si>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</si>
  <si>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</si>
  <si>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</si>
  <si>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</si>
  <si>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</si>
  <si>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</si>
  <si>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</si>
  <si>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</si>
  <si>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</si>
  <si>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</si>
  <si>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</si>
  <si>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</si>
  <si>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</si>
  <si>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</si>
  <si>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</si>
  <si>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</si>
  <si>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</si>
  <si>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</si>
  <si>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</si>
  <si>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</si>
  <si>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</si>
  <si>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</si>
  <si>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</si>
  <si>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</si>
  <si>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</si>
  <si>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</si>
  <si>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</si>
  <si>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</si>
  <si>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</si>
  <si>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</si>
  <si>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</si>
  <si>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</si>
  <si>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</si>
  <si>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</si>
  <si>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</si>
  <si>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</si>
  <si>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</si>
  <si>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</si>
  <si>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</si>
  <si>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</si>
  <si>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</si>
  <si>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</si>
  <si>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</si>
  <si>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</si>
  <si>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</si>
  <si>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</si>
  <si>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</si>
  <si>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</si>
  <si>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</si>
  <si>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</si>
  <si>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</si>
  <si>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</si>
  <si>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</si>
  <si>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</si>
  <si>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</si>
  <si>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</si>
  <si>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</si>
  <si>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</si>
  <si>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</si>
  <si>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</si>
  <si>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</si>
  <si>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</si>
  <si>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</si>
  <si>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</si>
  <si>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</si>
  <si>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</si>
  <si>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</si>
  <si>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</si>
  <si>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</si>
  <si>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</si>
  <si>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</si>
  <si>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</si>
  <si>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</si>
  <si>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</si>
  <si>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</si>
  <si>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</si>
  <si>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</si>
  <si>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</si>
  <si>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</si>
  <si>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</si>
  <si>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</si>
  <si>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</si>
  <si>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</si>
  <si>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</si>
  <si>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</si>
  <si>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</si>
  <si>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</si>
  <si>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</si>
  <si>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</si>
  <si>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</si>
  <si>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</si>
  <si>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</si>
  <si>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</si>
  <si>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</si>
  <si>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</si>
  <si>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</si>
  <si>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</si>
  <si>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</si>
  <si>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</si>
  <si>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</si>
  <si>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</si>
  <si>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</si>
  <si>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</si>
  <si>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</si>
  <si>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</si>
  <si>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</si>
  <si>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</si>
  <si>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</si>
  <si>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</si>
  <si>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</si>
  <si>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</si>
  <si>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</si>
  <si>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</si>
  <si>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</si>
  <si>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</si>
  <si>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</si>
  <si>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</si>
  <si>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</si>
  <si>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</si>
  <si>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</si>
  <si>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</si>
  <si>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</si>
  <si>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</si>
  <si>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</si>
  <si>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</si>
  <si>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</si>
  <si>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</si>
  <si>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</si>
  <si>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</si>
  <si>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</si>
  <si>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</si>
  <si>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</si>
  <si>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</si>
  <si>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</si>
  <si>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</si>
  <si>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</si>
  <si>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</si>
  <si>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</si>
  <si>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</si>
  <si>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</si>
  <si>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</si>
  <si>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</si>
  <si>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</si>
  <si>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</si>
  <si>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</si>
  <si>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</si>
  <si>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</si>
  <si>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</si>
  <si>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</si>
  <si>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</si>
  <si>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</si>
  <si>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</si>
  <si>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</si>
  <si>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</si>
  <si>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</si>
  <si>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</si>
  <si>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</si>
  <si>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</si>
  <si>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</si>
  <si>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</si>
  <si>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</si>
  <si>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</si>
  <si>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</si>
  <si>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</si>
  <si>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</si>
  <si>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</si>
  <si>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</si>
  <si>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</si>
  <si>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</si>
  <si>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</si>
  <si>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</si>
  <si>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</si>
  <si>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</si>
  <si>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</si>
  <si>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</si>
  <si>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</si>
  <si>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</si>
  <si>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</si>
  <si>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</si>
  <si>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</si>
  <si>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</si>
  <si>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</si>
  <si>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</si>
  <si>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</si>
  <si>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</si>
  <si>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</si>
  <si>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</si>
  <si>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</si>
  <si>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</si>
  <si>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</si>
  <si>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</si>
  <si>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</si>
  <si>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</si>
  <si>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</si>
  <si>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</si>
  <si>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</si>
  <si>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</si>
  <si>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</si>
  <si>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</si>
  <si>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</si>
  <si>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</si>
  <si>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</si>
  <si>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</si>
  <si>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</si>
  <si>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</si>
  <si>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</si>
  <si>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</si>
  <si>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</si>
  <si>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</si>
  <si>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</si>
  <si>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</si>
  <si>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</si>
  <si>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</si>
  <si>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</si>
  <si>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</si>
  <si>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</si>
  <si>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</si>
  <si>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</si>
  <si>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</si>
  <si>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</si>
  <si>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</si>
  <si>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</si>
  <si>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</si>
  <si>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</si>
  <si>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</si>
  <si>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</si>
  <si>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</si>
  <si>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</si>
  <si>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</si>
  <si>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</si>
  <si>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</si>
  <si>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</si>
  <si>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</si>
  <si>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</si>
  <si>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</si>
  <si>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</si>
  <si>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</si>
  <si>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</si>
  <si>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</si>
  <si>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</si>
  <si>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</si>
  <si>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</si>
  <si>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</si>
  <si>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</si>
  <si>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</si>
  <si>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</si>
  <si>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</si>
  <si>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</si>
  <si>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</si>
  <si>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</si>
  <si>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</si>
  <si>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</si>
  <si>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</si>
  <si>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</si>
  <si>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</si>
  <si>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</si>
  <si>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</si>
  <si>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</si>
  <si>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</si>
  <si>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</si>
  <si>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</si>
  <si>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</si>
  <si>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</si>
  <si>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</si>
  <si>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</si>
  <si>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</si>
  <si>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</si>
  <si>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</si>
  <si>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</si>
  <si>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</si>
  <si>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</si>
  <si>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</si>
  <si>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</si>
  <si>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</si>
  <si>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</si>
  <si>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</si>
  <si>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</si>
  <si>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</si>
  <si>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</si>
  <si>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</si>
  <si>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</si>
  <si>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</si>
  <si>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</si>
  <si>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</si>
  <si>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</si>
  <si>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</si>
  <si>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</si>
  <si>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</si>
  <si>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</si>
  <si>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</si>
  <si>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</si>
  <si>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</si>
  <si>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</si>
  <si>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</si>
  <si>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</si>
  <si>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</si>
  <si>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</si>
  <si>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</si>
  <si>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</si>
  <si>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</si>
  <si>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</si>
  <si>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</si>
  <si>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</si>
  <si>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</si>
  <si>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</si>
  <si>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</si>
  <si>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</si>
  <si>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</si>
  <si>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</si>
  <si>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</si>
  <si>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</si>
  <si>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</si>
  <si>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</si>
  <si>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</si>
  <si>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</si>
  <si>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</si>
  <si>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</si>
  <si>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</si>
  <si>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</si>
  <si>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</si>
  <si>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</si>
  <si>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</si>
  <si>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</si>
  <si>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</si>
  <si>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</si>
  <si>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</si>
  <si>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</si>
  <si>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</si>
  <si>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</si>
  <si>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</si>
  <si>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</si>
  <si>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</si>
  <si>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</si>
  <si>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</si>
  <si>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</si>
  <si>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</si>
  <si>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</si>
  <si>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</si>
  <si>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</si>
  <si>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</si>
  <si>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</si>
  <si>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</si>
  <si>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</si>
  <si>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</si>
  <si>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</si>
  <si>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</si>
  <si>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</si>
  <si>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</si>
  <si>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</si>
  <si>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</si>
  <si>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</si>
  <si>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</si>
  <si>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</si>
  <si>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</si>
  <si>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</si>
  <si>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</si>
  <si>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</si>
  <si>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</si>
  <si>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</si>
  <si>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</si>
  <si>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</si>
  <si>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</si>
  <si>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</si>
  <si>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</si>
  <si>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</si>
  <si>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</si>
  <si>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</si>
  <si>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</si>
  <si>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</si>
  <si>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</si>
  <si>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</si>
  <si>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</si>
  <si>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</si>
  <si>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</si>
  <si>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</si>
  <si>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</si>
  <si>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</si>
  <si>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</si>
  <si>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</si>
  <si>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</si>
  <si>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</si>
  <si>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</si>
  <si>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</si>
  <si>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</si>
  <si>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</si>
  <si>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</si>
  <si>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</si>
  <si>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</si>
  <si>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</si>
  <si>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</si>
  <si>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</si>
  <si>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</si>
  <si>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</si>
  <si>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</si>
  <si>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</si>
  <si>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</si>
  <si>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</si>
  <si>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</si>
  <si>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</si>
  <si>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</si>
  <si>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</si>
  <si>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</si>
  <si>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</si>
  <si>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</si>
  <si>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</si>
  <si>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</si>
  <si>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</si>
  <si>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</si>
  <si>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</si>
  <si>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</si>
  <si>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</si>
  <si>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</si>
  <si>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</si>
  <si>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</si>
  <si>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</si>
  <si>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</si>
  <si>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</si>
  <si>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</si>
  <si>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</si>
  <si>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</si>
  <si>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</si>
  <si>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</si>
  <si>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</si>
  <si>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</si>
  <si>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</si>
  <si>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</si>
  <si>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</si>
  <si>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</si>
  <si>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</si>
  <si>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</si>
  <si>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</si>
  <si>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</si>
  <si>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</si>
  <si>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</si>
  <si>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</si>
  <si>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</si>
  <si>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</si>
  <si>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</si>
  <si>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</si>
  <si>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</si>
  <si>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</si>
  <si>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</si>
  <si>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</si>
  <si>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</si>
  <si>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</si>
  <si>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</si>
  <si>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</si>
  <si>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</si>
  <si>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</si>
  <si>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</si>
  <si>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</si>
  <si>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</si>
  <si>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</si>
  <si>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</si>
  <si>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</si>
  <si>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</si>
  <si>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</si>
  <si>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</si>
  <si>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</si>
  <si>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</si>
  <si>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</si>
  <si>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</si>
  <si>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</si>
  <si>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</si>
  <si>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</si>
  <si>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</si>
  <si>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</si>
  <si>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</si>
  <si>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</si>
  <si>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</si>
  <si>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</si>
  <si>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</si>
  <si>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</si>
  <si>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</si>
  <si>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</si>
  <si>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</si>
  <si>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</si>
  <si>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</si>
  <si>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</si>
  <si>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</si>
  <si>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</si>
  <si>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</si>
  <si>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</si>
  <si>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</si>
  <si>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</si>
  <si>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</si>
  <si>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</si>
  <si>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</si>
  <si>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</si>
  <si>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</si>
  <si>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</si>
  <si>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</si>
  <si>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</si>
  <si>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</si>
  <si>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</si>
  <si>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</si>
  <si>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</si>
  <si>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</si>
  <si>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</si>
  <si>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</si>
  <si>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</si>
  <si>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</si>
  <si>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</si>
  <si>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</si>
  <si>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</si>
  <si>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</si>
  <si>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</si>
  <si>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</si>
  <si>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</si>
  <si>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</si>
  <si>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</si>
  <si>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</si>
  <si>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</si>
  <si>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</si>
  <si>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</si>
  <si>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</si>
  <si>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</si>
  <si>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</si>
  <si>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</si>
  <si>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</si>
  <si>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</si>
  <si>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</si>
  <si>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</si>
  <si>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</si>
  <si>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</si>
  <si>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</si>
  <si>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</si>
  <si>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</si>
  <si>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</si>
  <si>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</si>
  <si>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</si>
  <si>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</si>
  <si>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</si>
  <si>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</si>
  <si>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</si>
  <si>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</si>
  <si>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</si>
  <si>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</si>
  <si>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</si>
  <si>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</si>
  <si>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</si>
  <si>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</si>
  <si>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</si>
  <si>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</si>
  <si>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</si>
  <si>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</si>
  <si>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</si>
  <si>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</si>
  <si>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</si>
  <si>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</si>
  <si>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</si>
  <si>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</si>
  <si>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</si>
  <si>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</si>
  <si>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</si>
  <si>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</si>
  <si>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</si>
  <si>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</si>
  <si>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</si>
  <si>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</si>
  <si>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</si>
  <si>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</si>
  <si>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</si>
  <si>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</si>
  <si>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</si>
  <si>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</si>
  <si>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</si>
  <si>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</si>
  <si>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</si>
  <si>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</si>
  <si>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</si>
  <si>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</si>
  <si>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</si>
  <si>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</si>
  <si>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</si>
  <si>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</si>
  <si>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</si>
  <si>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</si>
  <si>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</si>
  <si>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</si>
  <si>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</si>
  <si>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</si>
  <si>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</si>
  <si>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</si>
  <si>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</si>
  <si>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</si>
  <si>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</si>
  <si>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</si>
  <si>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</si>
  <si>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</si>
  <si>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</si>
  <si>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</si>
  <si>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</si>
  <si>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</si>
  <si>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</si>
  <si>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</si>
  <si>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</si>
  <si>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</si>
  <si>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</si>
  <si>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</si>
  <si>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</si>
  <si>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</si>
  <si>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</si>
  <si>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</si>
  <si>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</si>
  <si>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</si>
  <si>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</si>
  <si>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</si>
  <si>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</si>
  <si>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</si>
  <si>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</si>
  <si>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</si>
  <si>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</si>
  <si>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</si>
  <si>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</si>
  <si>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</si>
  <si>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</si>
  <si>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</si>
  <si>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</si>
  <si>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</si>
  <si>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</si>
  <si>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</si>
  <si>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</si>
  <si>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</si>
  <si>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</si>
  <si>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</si>
  <si>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</si>
  <si>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</si>
  <si>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</si>
  <si>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</si>
  <si>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</si>
  <si>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</si>
  <si>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</si>
  <si>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</si>
  <si>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</si>
  <si>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</si>
  <si>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</si>
  <si>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</si>
  <si>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</si>
  <si>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</si>
  <si>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</si>
  <si>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</si>
  <si>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</si>
  <si>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</si>
  <si>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</si>
  <si>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</si>
  <si>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</si>
  <si>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</si>
  <si>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</si>
  <si>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</si>
  <si>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</si>
  <si>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</si>
  <si>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</si>
  <si>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</si>
  <si>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</si>
  <si>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</si>
  <si>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</si>
  <si>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</si>
  <si>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</si>
  <si>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</si>
  <si>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</si>
  <si>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</si>
  <si>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</si>
  <si>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</si>
  <si>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</si>
  <si>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</si>
  <si>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</si>
  <si>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</si>
  <si>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</si>
  <si>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</si>
  <si>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</si>
  <si>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</si>
  <si>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</si>
  <si>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</si>
  <si>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</si>
  <si>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</si>
  <si>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</si>
  <si>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</si>
  <si>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</si>
  <si>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</si>
  <si>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</si>
  <si>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</si>
  <si>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</si>
  <si>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</si>
  <si>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</si>
  <si>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</si>
  <si>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</si>
  <si>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</si>
  <si>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</si>
  <si>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</si>
  <si>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</si>
  <si>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</si>
  <si>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</si>
  <si>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</si>
  <si>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</si>
  <si>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</si>
  <si>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</si>
  <si>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</si>
  <si>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</si>
  <si>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</si>
  <si>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</si>
  <si>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</si>
  <si>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</si>
  <si>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</si>
  <si>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</si>
  <si>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</si>
  <si>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</si>
  <si>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</si>
  <si>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</si>
  <si>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</si>
  <si>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</si>
  <si>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</si>
  <si>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</si>
  <si>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</si>
  <si>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</si>
  <si>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</si>
  <si>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</si>
  <si>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</si>
  <si>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</si>
  <si>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</si>
  <si>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</si>
  <si>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</si>
  <si>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</si>
  <si>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</si>
  <si>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</si>
  <si>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</si>
  <si>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</si>
  <si>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</si>
  <si>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</si>
  <si>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</si>
  <si>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</si>
  <si>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</si>
  <si>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</si>
  <si>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</si>
  <si>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</si>
  <si>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</si>
  <si>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</si>
  <si>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</si>
  <si>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</si>
  <si>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</si>
  <si>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</si>
  <si>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</si>
  <si>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</si>
  <si>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</si>
  <si>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</si>
  <si>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</si>
  <si>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</si>
  <si>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</si>
  <si>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</si>
  <si>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</si>
  <si>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</si>
  <si>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</si>
  <si>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</si>
  <si>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</si>
  <si>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</si>
  <si>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</si>
  <si>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</si>
  <si>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</si>
  <si>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</si>
  <si>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</si>
  <si>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</si>
  <si>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</si>
  <si>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</si>
  <si>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</si>
  <si>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</si>
  <si>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</si>
  <si>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</si>
  <si>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</si>
  <si>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</si>
  <si>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</si>
  <si>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</si>
  <si>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</si>
  <si>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</si>
  <si>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</si>
  <si>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</si>
  <si>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</si>
  <si>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</si>
  <si>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</si>
  <si>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</si>
  <si>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</si>
  <si>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</si>
  <si>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</si>
  <si>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</si>
  <si>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</si>
  <si>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</si>
  <si>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</si>
  <si>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</si>
  <si>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</si>
  <si>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</si>
  <si>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</si>
  <si>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</si>
  <si>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</si>
  <si>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</si>
  <si>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</si>
  <si>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</si>
  <si>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</si>
  <si>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</si>
  <si>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</si>
  <si>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</si>
  <si>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</si>
  <si>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</si>
  <si>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</si>
  <si>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</si>
  <si>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</si>
  <si>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</si>
  <si>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</si>
  <si>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</si>
  <si>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</si>
  <si>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</si>
  <si>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</si>
  <si>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</si>
  <si>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</si>
  <si>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</si>
  <si>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</si>
  <si>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</si>
  <si>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</si>
  <si>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</si>
  <si>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</si>
  <si>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</si>
  <si>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</si>
  <si>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</si>
  <si>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</si>
  <si>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</si>
  <si>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</si>
  <si>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</si>
  <si>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</si>
  <si>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</si>
  <si>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</si>
  <si>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</si>
  <si>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</si>
  <si>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</si>
  <si>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</si>
  <si>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</si>
  <si>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</si>
  <si>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</si>
  <si>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</si>
  <si>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</si>
  <si>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</si>
  <si>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</si>
  <si>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</si>
  <si>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</si>
  <si>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</si>
  <si>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</si>
  <si>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</si>
  <si>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</si>
  <si>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</si>
  <si>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</si>
  <si>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</si>
  <si>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</si>
  <si>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</si>
  <si>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</si>
  <si>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</si>
  <si>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</si>
  <si>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</si>
  <si>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</si>
  <si>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</si>
  <si>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</si>
  <si>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</si>
  <si>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</si>
  <si>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</si>
  <si>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</si>
  <si>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</si>
  <si>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</si>
  <si>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</si>
  <si>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</si>
  <si>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</si>
  <si>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</si>
  <si>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</si>
  <si>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</si>
  <si>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</si>
  <si>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</si>
  <si>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</si>
  <si>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</si>
  <si>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</si>
  <si>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</si>
  <si>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</si>
  <si>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</si>
  <si>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</si>
  <si>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</si>
  <si>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</si>
  <si>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</si>
  <si>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</si>
  <si>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</si>
  <si>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</si>
  <si>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</si>
  <si>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</si>
  <si>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</si>
  <si>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</si>
  <si>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</si>
  <si>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</si>
  <si>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</si>
  <si>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</si>
  <si>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</si>
  <si>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</si>
  <si>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</si>
  <si>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</si>
  <si>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</si>
  <si>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</si>
  <si>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</si>
  <si>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</si>
  <si>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</si>
  <si>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</si>
  <si>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</si>
  <si>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</si>
  <si>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</si>
  <si>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</si>
  <si>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</si>
  <si>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</si>
  <si>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</si>
  <si>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</si>
  <si>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</si>
  <si>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</si>
  <si>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</si>
  <si>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</si>
  <si>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</si>
  <si>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</si>
  <si>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</si>
  <si>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</si>
  <si>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</si>
  <si>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</si>
  <si>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</si>
  <si>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</si>
  <si>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</si>
  <si>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</si>
  <si>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</si>
  <si>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</si>
  <si>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</si>
  <si>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</si>
  <si>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</si>
  <si>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</si>
  <si>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</si>
  <si>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</si>
  <si>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</si>
  <si>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</si>
  <si>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</si>
  <si>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</si>
  <si>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</si>
  <si>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</si>
  <si>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</si>
  <si>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</si>
  <si>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</si>
  <si>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</si>
  <si>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</si>
  <si>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</si>
  <si>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</si>
  <si>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</si>
  <si>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</si>
  <si>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</si>
  <si>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</si>
  <si>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</si>
  <si>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</si>
  <si>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</si>
  <si>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</si>
  <si>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</si>
  <si>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</si>
  <si>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</si>
  <si>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</si>
  <si>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</si>
  <si>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</si>
  <si>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</si>
  <si>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</si>
  <si>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</si>
  <si>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</si>
  <si>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</si>
  <si>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</si>
  <si>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</si>
  <si>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</si>
  <si>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</si>
  <si>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</si>
  <si>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</si>
  <si>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</si>
  <si>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</si>
  <si>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</si>
  <si>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</si>
  <si>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</si>
  <si>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</si>
  <si>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</si>
  <si>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</si>
  <si>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</si>
  <si>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</si>
  <si>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</si>
  <si>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</si>
  <si>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</si>
  <si>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</si>
  <si>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</si>
  <si>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</si>
  <si>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</si>
  <si>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</si>
  <si>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</si>
  <si>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</si>
  <si>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</si>
  <si>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</si>
  <si>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</si>
  <si>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</si>
  <si>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</si>
  <si>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</si>
  <si>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</si>
  <si>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</si>
  <si>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</si>
  <si>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</si>
  <si>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</si>
  <si>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</si>
  <si>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</si>
  <si>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</si>
  <si>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</si>
  <si>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</si>
  <si>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</si>
  <si>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</si>
  <si>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</si>
  <si>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</si>
  <si>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</si>
  <si>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</si>
  <si>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</si>
  <si>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</si>
  <si>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</si>
  <si>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</si>
  <si>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</si>
  <si>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</si>
  <si>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</si>
  <si>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</si>
  <si>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</si>
  <si>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</si>
  <si>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</si>
  <si>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</si>
  <si>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</si>
  <si>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</si>
  <si>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</si>
  <si>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</si>
  <si>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</si>
  <si>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</si>
  <si>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</si>
  <si>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</si>
  <si>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</si>
  <si>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</si>
  <si>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</si>
  <si>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</si>
  <si>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</si>
  <si>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</si>
  <si>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</si>
  <si>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</si>
  <si>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</si>
  <si>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</si>
  <si>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</si>
  <si>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</si>
  <si>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</si>
  <si>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</si>
  <si>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</si>
  <si>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</si>
  <si>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</si>
  <si>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</si>
  <si>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</si>
  <si>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</si>
  <si>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</si>
  <si>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</si>
  <si>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</si>
  <si>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</si>
  <si>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</si>
  <si>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</si>
  <si>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</si>
  <si>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</si>
  <si>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</si>
  <si>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</si>
  <si>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</si>
  <si>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</si>
  <si>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</si>
  <si>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</si>
  <si>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</si>
  <si>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</si>
  <si>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</si>
  <si>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</si>
  <si>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</si>
  <si>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</si>
  <si>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</si>
  <si>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</si>
  <si>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</si>
  <si>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</si>
  <si>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</si>
  <si>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</si>
  <si>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</si>
  <si>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</si>
  <si>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</si>
  <si>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</si>
  <si>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</si>
  <si>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</si>
  <si>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</si>
  <si>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</si>
  <si>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</si>
  <si>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</si>
  <si>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</si>
  <si>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</si>
  <si>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</si>
  <si>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</si>
  <si>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</si>
  <si>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</si>
  <si>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</si>
  <si>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</si>
  <si>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</si>
  <si>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</si>
  <si>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</si>
  <si>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</si>
  <si>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</si>
  <si>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</si>
  <si>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</si>
  <si>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</si>
  <si>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</si>
  <si>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</si>
  <si>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</si>
  <si>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</si>
  <si>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</si>
  <si>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</si>
  <si>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</si>
  <si>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</si>
  <si>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</si>
  <si>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</si>
  <si>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</si>
  <si>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</si>
  <si>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</si>
  <si>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</si>
  <si>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</si>
  <si>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</si>
  <si>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</si>
  <si>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</si>
  <si>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</si>
  <si>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</si>
  <si>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</si>
  <si>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</si>
  <si>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</si>
  <si>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</si>
  <si>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</si>
  <si>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</si>
  <si>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</si>
  <si>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</si>
  <si>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</si>
  <si>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</si>
  <si>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</si>
  <si>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</si>
  <si>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</si>
  <si>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</si>
  <si>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</si>
  <si>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</si>
  <si>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</si>
  <si>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</si>
  <si>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</si>
  <si>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</si>
  <si>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</si>
  <si>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</si>
  <si>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</si>
  <si>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</si>
  <si>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</si>
  <si>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</si>
  <si>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</si>
  <si>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</si>
  <si>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</si>
  <si>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</si>
  <si>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</si>
  <si>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</si>
  <si>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</si>
  <si>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</si>
  <si>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</si>
  <si>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</si>
  <si>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</si>
  <si>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</si>
  <si>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</si>
  <si>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</si>
  <si>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</si>
  <si>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</si>
  <si>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</si>
  <si>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</si>
  <si>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</si>
  <si>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</si>
  <si>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</si>
  <si>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</si>
  <si>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</si>
  <si>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</si>
  <si>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</si>
  <si>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</si>
  <si>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</si>
  <si>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</si>
  <si>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</si>
  <si>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</si>
  <si>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</si>
  <si>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</si>
  <si>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</si>
  <si>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</si>
  <si>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</si>
  <si>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</si>
  <si>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</si>
  <si>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</si>
  <si>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</si>
  <si>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</si>
  <si>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</si>
  <si>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</si>
  <si>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</si>
  <si>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</si>
  <si>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</si>
  <si>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</si>
  <si>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</si>
  <si>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</si>
  <si>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</si>
  <si>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</si>
  <si>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</si>
  <si>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</si>
  <si>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</si>
  <si>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</si>
  <si>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</si>
  <si>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</si>
  <si>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</si>
  <si>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</si>
  <si>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</si>
  <si>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</si>
  <si>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</si>
  <si>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</si>
  <si>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</si>
  <si>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</si>
  <si>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</si>
  <si>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</si>
  <si>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</si>
  <si>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</si>
  <si>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</si>
  <si>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</si>
  <si>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</si>
  <si>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</si>
  <si>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</si>
  <si>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</si>
  <si>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</si>
  <si>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</si>
  <si>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</si>
  <si>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</si>
  <si>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</si>
  <si>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</si>
  <si>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</si>
  <si>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</si>
  <si>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</si>
  <si>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</si>
  <si>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</si>
  <si>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</si>
  <si>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</si>
  <si>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</si>
  <si>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</si>
  <si>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</si>
  <si>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</si>
  <si>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</si>
  <si>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</si>
  <si>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</si>
  <si>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</si>
  <si>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</si>
  <si>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</si>
  <si>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</si>
  <si>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</si>
  <si>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</si>
  <si>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</si>
  <si>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</si>
  <si>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</si>
  <si>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</si>
  <si>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</si>
  <si>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</si>
  <si>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</si>
  <si>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</si>
  <si>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</si>
  <si>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</si>
  <si>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</si>
  <si>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</si>
  <si>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</si>
  <si>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</si>
  <si>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</si>
  <si>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</si>
  <si>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</si>
  <si>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</si>
  <si>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</si>
  <si>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</si>
  <si>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</si>
  <si>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</si>
  <si>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</si>
  <si>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</si>
  <si>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</si>
  <si>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</si>
  <si>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</si>
  <si>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</si>
  <si>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</si>
  <si>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</si>
  <si>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</si>
  <si>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</si>
  <si>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</si>
  <si>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</si>
  <si>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</si>
  <si>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</si>
  <si>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</si>
  <si>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</si>
  <si>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</si>
  <si>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</si>
  <si>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</si>
  <si>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</si>
  <si>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</si>
  <si>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</si>
  <si>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</si>
  <si>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</si>
  <si>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</si>
  <si>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</si>
  <si>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</si>
  <si>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</si>
  <si>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</si>
  <si>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</si>
  <si>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</si>
  <si>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</si>
  <si>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</si>
  <si>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</si>
  <si>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</si>
  <si>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</si>
  <si>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</si>
  <si>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</si>
  <si>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</si>
  <si>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</si>
  <si>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</si>
  <si>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</si>
  <si>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</si>
  <si>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</si>
  <si>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</si>
  <si>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</si>
  <si>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</si>
  <si>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</si>
  <si>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</si>
  <si>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</si>
  <si>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</si>
  <si>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</si>
  <si>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</si>
  <si>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</si>
  <si>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</si>
  <si>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</si>
  <si>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</si>
  <si>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</si>
  <si>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</si>
  <si>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</si>
  <si>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</si>
  <si>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</si>
  <si>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</si>
  <si>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</si>
  <si>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</si>
  <si>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</si>
  <si>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</si>
  <si>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</si>
  <si>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</si>
  <si>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</si>
  <si>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</si>
  <si>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</si>
  <si>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</si>
  <si>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</si>
  <si>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</si>
  <si>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</si>
  <si>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</si>
  <si>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</si>
  <si>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</si>
  <si>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</si>
  <si>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</si>
  <si>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</si>
  <si>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</si>
  <si>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</si>
  <si>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</si>
  <si>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</si>
  <si>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</si>
  <si>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</si>
  <si>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</si>
  <si>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</si>
  <si>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</si>
  <si>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</si>
  <si>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</si>
  <si>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</si>
  <si>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</si>
  <si>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</si>
  <si>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</si>
  <si>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</si>
  <si>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</si>
  <si>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</si>
  <si>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</si>
  <si>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</si>
  <si>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</si>
  <si>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</si>
  <si>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</si>
  <si>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</si>
  <si>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</si>
  <si>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</si>
  <si>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</si>
  <si>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</si>
  <si>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</si>
  <si>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</si>
  <si>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</si>
  <si>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</si>
  <si>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</si>
  <si>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</si>
  <si>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</si>
  <si>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</si>
  <si>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</si>
  <si>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</si>
  <si>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</si>
  <si>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</si>
  <si>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</si>
  <si>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</si>
  <si>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</si>
  <si>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</si>
  <si>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</si>
  <si>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</si>
  <si>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</si>
  <si>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</si>
  <si>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</si>
  <si>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</si>
  <si>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</si>
  <si>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</si>
  <si>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</si>
  <si>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</si>
  <si>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</si>
  <si>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</si>
  <si>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</si>
  <si>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</si>
  <si>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</si>
  <si>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</si>
  <si>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</si>
  <si>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</si>
  <si>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</si>
  <si>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</si>
  <si>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</si>
  <si>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</si>
  <si>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</si>
  <si>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</si>
  <si>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</si>
  <si>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</si>
  <si>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</si>
  <si>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</si>
  <si>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</si>
  <si>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</si>
  <si>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</si>
  <si>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</si>
  <si>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</si>
  <si>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</si>
  <si>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</si>
  <si>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</si>
  <si>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</si>
  <si>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</si>
  <si>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</si>
  <si>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</si>
  <si>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</si>
  <si>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</si>
  <si>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</si>
  <si>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</si>
  <si>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</si>
  <si>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</si>
  <si>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</si>
  <si>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</si>
  <si>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</si>
  <si>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</si>
  <si>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</si>
  <si>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</si>
  <si>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</si>
  <si>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</si>
  <si>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</si>
  <si>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</si>
  <si>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</si>
  <si>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</si>
  <si>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</si>
  <si>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</si>
  <si>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</si>
  <si>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</si>
  <si>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</si>
  <si>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</si>
  <si>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</si>
  <si>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</si>
  <si>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</si>
  <si>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</si>
  <si>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</si>
  <si>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</si>
  <si>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</si>
  <si>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</si>
  <si>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</si>
  <si>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</si>
  <si>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</si>
  <si>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</si>
  <si>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</si>
  <si>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</si>
  <si>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</si>
  <si>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</si>
  <si>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</si>
  <si>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</si>
  <si>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</si>
  <si>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</si>
  <si>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</si>
  <si>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</si>
  <si>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</si>
  <si>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</si>
  <si>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</si>
  <si>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</si>
  <si>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</si>
  <si>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</si>
  <si>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</si>
  <si>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</si>
  <si>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</si>
  <si>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</si>
  <si>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</si>
  <si>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</si>
  <si>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</si>
  <si>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</si>
  <si>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</si>
  <si>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</si>
  <si>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</si>
  <si>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</si>
  <si>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</si>
  <si>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</si>
  <si>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</si>
  <si>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</si>
  <si>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</si>
  <si>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</si>
  <si>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</si>
  <si>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</si>
  <si>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</si>
  <si>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</si>
  <si>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</si>
  <si>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</si>
  <si>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</si>
  <si>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</si>
  <si>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</si>
  <si>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</si>
  <si>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</si>
  <si>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</si>
  <si>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</si>
  <si>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</si>
  <si>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</si>
  <si>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</si>
  <si>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</si>
  <si>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</si>
  <si>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</si>
  <si>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</si>
  <si>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</si>
  <si>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</si>
  <si>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</si>
  <si>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</si>
  <si>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</si>
  <si>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</si>
  <si>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</si>
  <si>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</si>
  <si>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</si>
  <si>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</si>
  <si>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</si>
  <si>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</si>
  <si>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</si>
  <si>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</si>
  <si>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</si>
  <si>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</si>
  <si>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</si>
  <si>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</si>
  <si>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</si>
  <si>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</si>
  <si>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</si>
  <si>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</si>
  <si>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</si>
  <si>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</si>
  <si>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</si>
  <si>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</si>
  <si>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</si>
  <si>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</si>
  <si>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</si>
  <si>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</si>
  <si>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</si>
  <si>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</si>
  <si>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</si>
  <si>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</si>
  <si>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</si>
  <si>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</si>
  <si>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</si>
  <si>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</si>
  <si>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</si>
  <si>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</si>
  <si>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</si>
  <si>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</si>
  <si>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</si>
  <si>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</si>
  <si>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</si>
  <si>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</si>
  <si>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</si>
  <si>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</si>
  <si>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</si>
  <si>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</si>
  <si>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</si>
  <si>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</si>
  <si>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</si>
  <si>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</si>
  <si>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</si>
  <si>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</si>
  <si>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</si>
  <si>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</si>
  <si>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</si>
  <si>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</si>
  <si>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</si>
  <si>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</si>
  <si>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</si>
  <si>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</si>
  <si>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</si>
  <si>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</si>
  <si>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</si>
  <si>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</si>
  <si>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</si>
  <si>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</si>
  <si>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</si>
  <si>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</si>
  <si>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</si>
  <si>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</si>
  <si>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</si>
  <si>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</si>
  <si>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</si>
  <si>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</si>
  <si>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</si>
  <si>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</si>
  <si>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</si>
  <si>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</si>
  <si>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</si>
  <si>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</si>
  <si>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</si>
  <si>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</si>
  <si>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</si>
  <si>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</si>
  <si>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</si>
  <si>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</si>
  <si>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</si>
  <si>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</si>
  <si>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</si>
  <si>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</si>
  <si>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</si>
  <si>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</si>
  <si>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</si>
  <si>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</si>
  <si>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</si>
  <si>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</si>
  <si>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</si>
  <si>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</si>
  <si>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</si>
  <si>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</si>
  <si>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</si>
  <si>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</si>
  <si>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</si>
  <si>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</si>
  <si>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</si>
  <si>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</si>
  <si>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</si>
  <si>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</si>
  <si>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</si>
  <si>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</si>
  <si>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</si>
  <si>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</si>
  <si>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</si>
  <si>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</si>
  <si>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</si>
  <si>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</si>
  <si>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</si>
  <si>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</si>
  <si>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</si>
  <si>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</si>
  <si>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</si>
  <si>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</si>
  <si>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</si>
  <si>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</si>
  <si>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</si>
  <si>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</si>
  <si>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</si>
  <si>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</si>
  <si>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</si>
  <si>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</si>
  <si>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</si>
  <si>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</si>
  <si>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</si>
  <si>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</si>
  <si>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</si>
  <si>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</si>
  <si>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</si>
  <si>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</si>
  <si>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</si>
  <si>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</si>
  <si>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</si>
  <si>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</si>
  <si>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</si>
  <si>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</si>
  <si>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</si>
  <si>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</si>
  <si>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</si>
  <si>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</si>
  <si>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</si>
  <si>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</si>
  <si>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</si>
  <si>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</si>
  <si>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</si>
  <si>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</si>
  <si>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</si>
  <si>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</si>
  <si>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</si>
  <si>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</si>
  <si>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</si>
  <si>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</si>
  <si>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</si>
  <si>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</si>
  <si>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</si>
  <si>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</si>
  <si>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</si>
  <si>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</si>
  <si>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</si>
  <si>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</si>
  <si>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</si>
  <si>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</si>
  <si>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</si>
  <si>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</si>
  <si>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</si>
  <si>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</si>
  <si>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</si>
  <si>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</si>
  <si>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</si>
  <si>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</si>
  <si>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</si>
  <si>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</si>
  <si>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</si>
  <si>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</si>
  <si>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</si>
  <si>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</si>
  <si>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</si>
  <si>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</si>
  <si>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</si>
  <si>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</si>
  <si>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</si>
  <si>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</si>
  <si>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</si>
  <si>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</si>
  <si>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</si>
  <si>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</si>
  <si>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</si>
  <si>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</si>
  <si>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</si>
  <si>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</si>
  <si>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</si>
  <si>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</si>
  <si>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</si>
  <si>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</si>
  <si>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</si>
  <si>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</si>
  <si>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</si>
  <si>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</si>
  <si>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</si>
  <si>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</si>
  <si>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</si>
  <si>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</si>
  <si>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</si>
  <si>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</si>
  <si>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</si>
  <si>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</si>
  <si>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</si>
  <si>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</si>
  <si>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</si>
  <si>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</si>
  <si>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</si>
  <si>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</si>
  <si>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</si>
  <si>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</si>
  <si>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</si>
  <si>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</si>
  <si>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</si>
  <si>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</si>
  <si>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</si>
  <si>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</si>
  <si>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</si>
  <si>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</si>
  <si>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</si>
  <si>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</si>
  <si>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</si>
  <si>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</si>
  <si>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</si>
  <si>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</si>
  <si>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</si>
  <si>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</si>
  <si>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</si>
  <si>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</si>
  <si>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</si>
  <si>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</si>
  <si>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</si>
  <si>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</si>
  <si>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</si>
  <si>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</si>
  <si>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</si>
  <si>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</si>
  <si>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</si>
  <si>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</si>
  <si>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</si>
  <si>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</si>
  <si>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</si>
  <si>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</si>
  <si>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</si>
  <si>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</si>
  <si>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</si>
  <si>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</si>
  <si>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</si>
  <si>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</si>
  <si>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</si>
  <si>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</si>
  <si>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</si>
  <si>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</si>
  <si>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</si>
  <si>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</si>
  <si>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</si>
  <si>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</si>
  <si>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</si>
  <si>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</si>
  <si>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</si>
  <si>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</si>
  <si>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</si>
  <si>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</si>
  <si>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</si>
  <si>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</si>
  <si>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</si>
  <si>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</si>
  <si>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</si>
  <si>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</si>
  <si>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</si>
  <si>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</si>
  <si>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</si>
  <si>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</si>
  <si>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</si>
  <si>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</si>
  <si>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</si>
  <si>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</si>
  <si>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</si>
  <si>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</si>
  <si>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</si>
  <si>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</si>
  <si>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</si>
  <si>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</si>
  <si>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</si>
  <si>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</si>
  <si>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</si>
  <si>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</si>
  <si>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</si>
  <si>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</si>
  <si>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</si>
  <si>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</si>
  <si>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</si>
  <si>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</si>
  <si>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</si>
  <si>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</si>
  <si>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</si>
  <si>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</si>
  <si>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</si>
  <si>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</si>
  <si>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</si>
  <si>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</si>
  <si>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</si>
  <si>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</si>
  <si>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</si>
  <si>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</si>
  <si>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</si>
  <si>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</si>
  <si>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</si>
  <si>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</si>
  <si>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</si>
  <si>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</si>
  <si>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</si>
  <si>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</si>
  <si>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</si>
  <si>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</si>
  <si>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</si>
  <si>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</si>
  <si>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</si>
  <si>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</si>
  <si>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</si>
  <si>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</si>
  <si>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</si>
  <si>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</si>
  <si>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</si>
  <si>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</si>
  <si>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</si>
  <si>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</si>
  <si>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</si>
  <si>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</si>
  <si>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</si>
  <si>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</si>
  <si>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</si>
  <si>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</si>
  <si>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</si>
  <si>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</si>
  <si>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</si>
  <si>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</si>
  <si>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</si>
  <si>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</si>
  <si>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</si>
  <si>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</si>
  <si>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</si>
  <si>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</si>
  <si>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</si>
  <si>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</si>
  <si>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</si>
  <si>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</si>
  <si>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</si>
  <si>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</si>
  <si>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</si>
  <si>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</si>
  <si>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</si>
  <si>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</si>
  <si>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</si>
  <si>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</si>
  <si>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</si>
  <si>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</si>
  <si>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</si>
  <si>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</si>
  <si>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</si>
  <si>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</si>
  <si>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</si>
  <si>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</si>
  <si>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</si>
  <si>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</si>
  <si>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</si>
  <si>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</si>
  <si>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</si>
  <si>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</si>
  <si>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</si>
  <si>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</si>
  <si>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</si>
  <si>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</si>
  <si>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</si>
  <si>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</si>
  <si>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</si>
  <si>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</si>
  <si>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</si>
  <si>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</si>
  <si>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</si>
  <si>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</si>
  <si>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</si>
  <si>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</si>
  <si>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</si>
  <si>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</si>
  <si>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</si>
  <si>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</si>
  <si>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</si>
  <si>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</si>
  <si>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</si>
  <si>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</si>
  <si>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</si>
  <si>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</si>
  <si>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</si>
  <si>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</si>
  <si>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</si>
  <si>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</si>
  <si>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</si>
  <si>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</si>
  <si>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</si>
  <si>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</si>
  <si>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</si>
  <si>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</si>
  <si>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</si>
  <si>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</si>
  <si>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</si>
  <si>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</si>
  <si>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</si>
  <si>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</si>
  <si>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</si>
  <si>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</si>
  <si>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</si>
  <si>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</si>
  <si>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</si>
  <si>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</si>
  <si>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</si>
  <si>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</si>
  <si>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</si>
  <si>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</si>
  <si>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</si>
  <si>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</si>
  <si>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</si>
  <si>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</si>
  <si>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</si>
  <si>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</si>
  <si>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</si>
  <si>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</si>
  <si>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</si>
  <si>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</si>
  <si>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</si>
  <si>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</si>
  <si>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</si>
  <si>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</si>
  <si>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</si>
  <si>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</si>
  <si>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</si>
  <si>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</si>
  <si>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</si>
  <si>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</si>
  <si>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</si>
  <si>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</si>
  <si>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</si>
  <si>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</si>
  <si>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</si>
  <si>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</si>
  <si>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</si>
  <si>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</si>
  <si>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</si>
  <si>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</si>
  <si>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</si>
  <si>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</si>
  <si>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</si>
  <si>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</si>
  <si>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</si>
  <si>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</si>
  <si>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</si>
  <si>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</si>
  <si>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</si>
  <si>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</si>
  <si>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</si>
  <si>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</si>
  <si>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</si>
  <si>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</si>
  <si>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</si>
  <si>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</si>
  <si>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</si>
  <si>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</si>
  <si>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</si>
  <si>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</si>
  <si>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</si>
  <si>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</si>
  <si>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</si>
  <si>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</si>
  <si>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</si>
  <si>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</si>
  <si>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</si>
  <si>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</si>
  <si>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</si>
  <si>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</si>
  <si>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</si>
  <si>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</si>
  <si>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</si>
  <si>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</si>
  <si>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</si>
  <si>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</si>
  <si>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</si>
  <si>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</si>
  <si>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</si>
  <si>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</si>
  <si>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</si>
  <si>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</si>
  <si>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</si>
  <si>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</si>
  <si>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</si>
  <si>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</si>
  <si>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</si>
  <si>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</si>
  <si>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</si>
  <si>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</si>
  <si>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</si>
  <si>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</si>
  <si>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</si>
  <si>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</si>
  <si>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</si>
  <si>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</si>
  <si>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</si>
  <si>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</si>
  <si>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</si>
  <si>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</si>
  <si>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</si>
  <si>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</si>
  <si>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</si>
  <si>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</si>
  <si>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</si>
  <si>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</si>
  <si>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</si>
  <si>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</si>
  <si>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</si>
  <si>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</si>
  <si>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</si>
  <si>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</si>
  <si>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</si>
  <si>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</si>
  <si>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</si>
  <si>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</si>
  <si>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</si>
  <si>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</si>
  <si>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</si>
  <si>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</si>
  <si>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</si>
  <si>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</si>
  <si>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</si>
  <si>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</si>
  <si>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</si>
  <si>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</si>
  <si>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</si>
  <si>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</si>
  <si>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</si>
  <si>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</si>
  <si>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</si>
  <si>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</si>
  <si>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</si>
  <si>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</si>
  <si>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</si>
  <si>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</si>
  <si>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</si>
  <si>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</si>
  <si>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</si>
  <si>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</si>
  <si>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</si>
  <si>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</si>
  <si>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</si>
  <si>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</si>
  <si>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</si>
  <si>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</si>
  <si>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</si>
  <si>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</si>
  <si>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</si>
  <si>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</si>
  <si>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</si>
  <si>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</si>
  <si>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</si>
  <si>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</si>
  <si>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</si>
  <si>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</si>
  <si>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</si>
  <si>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</si>
  <si>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</si>
  <si>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</si>
  <si>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</si>
  <si>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</si>
  <si>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</si>
  <si>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</si>
  <si>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</si>
  <si>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</si>
  <si>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</si>
  <si>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</si>
  <si>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</si>
  <si>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</si>
  <si>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</si>
  <si>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</si>
  <si>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</si>
  <si>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</si>
  <si>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</si>
  <si>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</si>
  <si>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</si>
  <si>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</si>
  <si>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</si>
  <si>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</si>
  <si>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</si>
  <si>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</si>
  <si>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</si>
  <si>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</si>
  <si>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</si>
  <si>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</si>
  <si>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</si>
  <si>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</si>
  <si>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</si>
  <si>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</si>
  <si>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</si>
  <si>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</si>
  <si>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</si>
  <si>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</si>
  <si>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</si>
  <si>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</si>
  <si>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</si>
  <si>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</si>
  <si>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</si>
  <si>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</si>
  <si>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</si>
  <si>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</si>
  <si>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</si>
  <si>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</si>
  <si>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</si>
  <si>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</si>
  <si>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</si>
  <si>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</si>
  <si>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</si>
  <si>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</si>
  <si>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</si>
  <si>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</si>
  <si>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</si>
  <si>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</si>
  <si>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</si>
  <si>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</si>
  <si>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</si>
  <si>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</si>
  <si>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</si>
  <si>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</si>
  <si>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</si>
  <si>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</si>
  <si>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</si>
  <si>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</si>
  <si>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</si>
  <si>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</si>
  <si>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</si>
  <si>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</si>
  <si>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</si>
  <si>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</si>
  <si>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</si>
  <si>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</si>
  <si>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</si>
  <si>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</si>
  <si>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</si>
  <si>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</si>
  <si>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</si>
  <si>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</si>
  <si>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</si>
  <si>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</si>
  <si>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</si>
  <si>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</si>
  <si>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</si>
  <si>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</si>
  <si>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</si>
  <si>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</si>
  <si>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</si>
  <si>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</si>
  <si>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</si>
  <si>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</si>
  <si>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</si>
  <si>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</si>
  <si>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</si>
  <si>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</si>
  <si>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</si>
  <si>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</si>
  <si>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</si>
  <si>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</si>
  <si>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</si>
  <si>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</si>
  <si>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</si>
  <si>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</si>
  <si>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</si>
  <si>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</si>
  <si>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</si>
  <si>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</si>
  <si>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</si>
  <si>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</si>
  <si>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</si>
  <si>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</si>
  <si>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</si>
  <si>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</si>
  <si>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</si>
  <si>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</si>
  <si>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</si>
  <si>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</si>
  <si>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</si>
  <si>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</si>
  <si>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</si>
  <si>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</si>
  <si>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</si>
  <si>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</si>
  <si>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</si>
  <si>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</si>
  <si>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</si>
  <si>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</si>
  <si>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</si>
  <si>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</si>
  <si>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</si>
  <si>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</si>
  <si>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</si>
  <si>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</si>
  <si>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</si>
  <si>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</si>
  <si>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</si>
  <si>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</si>
  <si>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</si>
  <si>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</si>
  <si>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</si>
  <si>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</si>
  <si>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</si>
  <si>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</si>
  <si>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</si>
  <si>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</si>
  <si>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</si>
  <si>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</si>
  <si>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</si>
  <si>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</si>
  <si>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</si>
  <si>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</si>
  <si>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</si>
  <si>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</si>
  <si>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</si>
  <si>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</si>
  <si>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</si>
  <si>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</si>
  <si>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</si>
  <si>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</si>
  <si>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</si>
  <si>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</si>
  <si>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</si>
  <si>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</si>
  <si>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</si>
  <si>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</si>
  <si>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</si>
  <si>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</si>
  <si>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</si>
  <si>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</si>
  <si>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</si>
  <si>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</si>
  <si>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</si>
  <si>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</si>
  <si>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</si>
  <si>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</si>
  <si>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</si>
  <si>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</si>
  <si>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</si>
  <si>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</si>
  <si>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</si>
  <si>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</si>
  <si>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</si>
  <si>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</si>
  <si>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</si>
  <si>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</si>
  <si>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</si>
  <si>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</si>
  <si>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</si>
  <si>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</si>
  <si>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</si>
  <si>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</si>
  <si>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</si>
  <si>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</si>
  <si>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</si>
  <si>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</si>
  <si>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</si>
  <si>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</si>
  <si>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</si>
  <si>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</si>
  <si>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</si>
  <si>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</si>
  <si>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</si>
  <si>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</si>
  <si>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</si>
  <si>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</si>
  <si>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</si>
  <si>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</si>
  <si>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</si>
  <si>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</si>
  <si>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</si>
  <si>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</si>
  <si>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</si>
  <si>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</si>
  <si>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</si>
  <si>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</si>
  <si>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</si>
  <si>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</si>
  <si>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</si>
  <si>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</si>
  <si>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</si>
  <si>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</si>
  <si>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</si>
  <si>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</si>
  <si>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</si>
  <si>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</si>
  <si>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</si>
  <si>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</si>
  <si>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</si>
  <si>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</si>
  <si>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</si>
  <si>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</si>
  <si>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</si>
  <si>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</si>
  <si>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</si>
  <si>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</si>
  <si>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</si>
  <si>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</si>
  <si>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</si>
  <si>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</si>
  <si>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</si>
  <si>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</si>
  <si>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</si>
  <si>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</si>
  <si>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</si>
  <si>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</si>
  <si>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</si>
  <si>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</si>
  <si>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</si>
  <si>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</si>
  <si>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</si>
  <si>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</si>
  <si>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</si>
  <si>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</si>
  <si>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</si>
  <si>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</si>
  <si>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</si>
  <si>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</si>
  <si>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</si>
  <si>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</si>
  <si>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</si>
  <si>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</si>
  <si>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</si>
  <si>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</si>
  <si>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</si>
  <si>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</si>
  <si>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</si>
  <si>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</si>
  <si>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</si>
  <si>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</si>
  <si>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</si>
  <si>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</si>
  <si>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</si>
  <si>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</si>
  <si>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</si>
  <si>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</si>
  <si>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</si>
  <si>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</si>
  <si>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</si>
  <si>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</si>
  <si>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</si>
  <si>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</si>
  <si>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</si>
  <si>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</si>
  <si>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</si>
  <si>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</si>
  <si>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</si>
  <si>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</si>
  <si>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</si>
  <si>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</si>
  <si>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</si>
  <si>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</si>
  <si>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</si>
  <si>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</si>
  <si>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</si>
  <si>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</si>
  <si>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</si>
  <si>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</si>
  <si>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</si>
  <si>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</si>
  <si>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</si>
  <si>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</si>
  <si>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</si>
  <si>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</si>
  <si>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</si>
  <si>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</si>
  <si>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</si>
  <si>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</si>
  <si>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</si>
  <si>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</si>
  <si>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</si>
  <si>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</si>
  <si>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</si>
  <si>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</si>
  <si>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</si>
  <si>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</si>
  <si>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</si>
  <si>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</si>
  <si>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</si>
  <si>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</si>
  <si>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</si>
  <si>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</si>
  <si>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</si>
  <si>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</si>
  <si>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</si>
  <si>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</si>
  <si>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</si>
  <si>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</si>
  <si>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</si>
  <si>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</si>
  <si>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</si>
  <si>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</si>
  <si>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</si>
  <si>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</si>
  <si>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</si>
  <si>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</si>
  <si>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</si>
  <si>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</si>
  <si>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</si>
  <si>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</si>
  <si>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</si>
  <si>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</si>
  <si>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</si>
  <si>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</si>
  <si>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</si>
  <si>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</si>
  <si>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</si>
  <si>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</si>
  <si>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</si>
  <si>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</si>
  <si>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</si>
  <si>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</si>
  <si>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</si>
  <si>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</si>
  <si>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</si>
  <si>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</si>
  <si>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</si>
  <si>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</si>
  <si>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</si>
  <si>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</si>
  <si>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</si>
  <si>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</si>
  <si>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</si>
  <si>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</si>
  <si>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</si>
  <si>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</si>
  <si>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</si>
  <si>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</si>
  <si>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</si>
  <si>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</si>
  <si>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</si>
  <si>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</si>
  <si>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</si>
  <si>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</si>
  <si>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</si>
  <si>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</si>
  <si>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</si>
  <si>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</si>
  <si>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</si>
  <si>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</si>
  <si>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</si>
  <si>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</si>
  <si>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</si>
  <si>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</si>
  <si>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</si>
  <si>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</si>
  <si>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</si>
  <si>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</si>
  <si>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</si>
  <si>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</si>
  <si>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</si>
  <si>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</si>
  <si>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</si>
  <si>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</si>
  <si>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</si>
  <si>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</si>
  <si>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</si>
  <si>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</si>
  <si>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</si>
  <si>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</si>
  <si>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</si>
  <si>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</si>
  <si>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</si>
  <si>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</si>
  <si>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</si>
  <si>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</si>
  <si>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</si>
  <si>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</si>
  <si>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</si>
  <si>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</si>
  <si>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</si>
  <si>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</si>
  <si>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</si>
  <si>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</si>
  <si>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</si>
  <si>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</si>
  <si>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</si>
  <si>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</si>
  <si>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</si>
  <si>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</si>
  <si>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</si>
  <si>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</si>
  <si>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</si>
  <si>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</si>
  <si>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</si>
  <si>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</si>
  <si>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</si>
  <si>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</si>
  <si>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</si>
  <si>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</si>
  <si>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</si>
  <si>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</si>
  <si>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</si>
  <si>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</si>
  <si>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</si>
  <si>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</si>
  <si>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</si>
  <si>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</si>
  <si>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</si>
  <si>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</si>
  <si>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</si>
  <si>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</si>
  <si>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</si>
  <si>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</si>
  <si>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</si>
  <si>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</si>
  <si>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</si>
  <si>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</si>
  <si>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</si>
  <si>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</si>
  <si>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</si>
  <si>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</si>
  <si>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</si>
  <si>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</si>
  <si>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</si>
  <si>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</si>
  <si>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</si>
  <si>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</si>
  <si>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</si>
  <si>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</si>
  <si>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</si>
  <si>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</si>
  <si>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</si>
  <si>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</si>
  <si>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</si>
  <si>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</si>
  <si>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</si>
  <si>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</si>
  <si>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</si>
  <si>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</si>
  <si>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</si>
  <si>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</si>
  <si>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</si>
  <si>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</si>
  <si>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</si>
  <si>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</si>
  <si>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</si>
  <si>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</si>
  <si>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</si>
  <si>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</si>
  <si>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</si>
  <si>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</si>
  <si>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</si>
  <si>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</si>
  <si>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</si>
  <si>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</si>
  <si>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</si>
  <si>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</si>
  <si>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</si>
  <si>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</si>
  <si>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</si>
  <si>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</si>
  <si>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</si>
  <si>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</si>
  <si>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</si>
  <si>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</si>
  <si>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</si>
  <si>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</si>
  <si>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</si>
  <si>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</si>
  <si>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</si>
  <si>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</si>
  <si>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</si>
  <si>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</si>
  <si>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</si>
  <si>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</si>
  <si>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</si>
  <si>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</si>
  <si>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</si>
  <si>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</si>
  <si>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</si>
  <si>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</si>
  <si>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</si>
  <si>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</si>
  <si>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</si>
  <si>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</si>
  <si>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</si>
  <si>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</si>
  <si>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</si>
  <si>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</si>
  <si>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</si>
  <si>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</si>
  <si>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</si>
  <si>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</si>
  <si>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</si>
  <si>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</si>
  <si>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</si>
  <si>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</si>
  <si>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</si>
  <si>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</si>
  <si>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</si>
  <si>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</si>
  <si>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</si>
  <si>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</si>
  <si>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</si>
  <si>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</si>
  <si>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</si>
  <si>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</si>
  <si>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</si>
  <si>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</si>
  <si>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</si>
  <si>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</si>
  <si>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</si>
  <si>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</si>
  <si>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</si>
  <si>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</si>
  <si>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</si>
  <si>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</si>
  <si>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</si>
  <si>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</si>
  <si>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</si>
  <si>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</si>
  <si>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</si>
  <si>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</si>
  <si>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</si>
  <si>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</si>
  <si>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</si>
  <si>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</si>
  <si>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</si>
  <si>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</si>
  <si>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</si>
  <si>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</si>
  <si>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</si>
  <si>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</si>
  <si>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</si>
  <si>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</si>
  <si>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</si>
  <si>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</si>
  <si>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</si>
  <si>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</si>
  <si>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</si>
  <si>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</si>
  <si>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</si>
  <si>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</si>
  <si>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</si>
  <si>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</si>
  <si>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</si>
  <si>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</si>
  <si>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</si>
  <si>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</si>
  <si>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</si>
  <si>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</si>
  <si>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</si>
  <si>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</si>
  <si>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</si>
  <si>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</si>
  <si>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</si>
  <si>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</si>
  <si>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</si>
  <si>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</si>
  <si>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</si>
  <si>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</si>
  <si>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</si>
  <si>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</si>
  <si>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</si>
  <si>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</si>
  <si>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</si>
  <si>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</si>
  <si>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</si>
  <si>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</si>
  <si>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</si>
  <si>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</si>
  <si>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</si>
  <si>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</si>
  <si>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</si>
  <si>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</si>
  <si>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</si>
  <si>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</si>
  <si>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</si>
  <si>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</si>
  <si>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</si>
  <si>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</si>
  <si>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</si>
  <si>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</si>
  <si>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</si>
  <si>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</si>
  <si>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</si>
  <si>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</si>
  <si>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</si>
  <si>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</si>
  <si>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</si>
  <si>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</si>
  <si>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</si>
  <si>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</si>
  <si>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</si>
  <si>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</si>
  <si>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</si>
  <si>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</si>
  <si>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</si>
  <si>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</si>
  <si>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</si>
  <si>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</si>
  <si>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</si>
  <si>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</si>
  <si>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</si>
  <si>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</si>
  <si>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</si>
  <si>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</si>
  <si>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</si>
  <si>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</si>
  <si>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</si>
  <si>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</si>
  <si>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</si>
  <si>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</si>
  <si>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</si>
  <si>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</si>
  <si>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</si>
  <si>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</si>
  <si>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</si>
  <si>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</si>
  <si>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</si>
  <si>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</si>
  <si>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</si>
  <si>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</si>
  <si>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</si>
  <si>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</si>
  <si>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</si>
  <si>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</si>
  <si>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</si>
  <si>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</si>
  <si>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</si>
  <si>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</si>
  <si>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</si>
  <si>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</si>
  <si>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</si>
  <si>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</si>
  <si>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</si>
  <si>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</si>
  <si>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</si>
  <si>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</si>
  <si>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</si>
  <si>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</si>
  <si>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</si>
  <si>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</si>
  <si>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</si>
  <si>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</si>
  <si>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</si>
  <si>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</si>
  <si>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</si>
  <si>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</si>
  <si>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</si>
  <si>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</si>
  <si>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</si>
  <si>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</si>
  <si>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</si>
  <si>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</si>
  <si>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</si>
  <si>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</si>
  <si>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</si>
  <si>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</si>
  <si>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</si>
  <si>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</si>
  <si>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</si>
  <si>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</si>
  <si>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</si>
  <si>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</si>
  <si>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</si>
  <si>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</si>
  <si>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</si>
  <si>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</si>
  <si>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</si>
  <si>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</si>
  <si>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</si>
  <si>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</si>
  <si>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</si>
  <si>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</si>
  <si>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</si>
  <si>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</si>
  <si>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</si>
  <si>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</si>
  <si>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</si>
  <si>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</si>
  <si>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</si>
  <si>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</si>
  <si>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</si>
  <si>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</si>
  <si>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</si>
  <si>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</si>
  <si>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</si>
  <si>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</si>
  <si>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</si>
  <si>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</si>
  <si>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</si>
  <si>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</si>
  <si>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</si>
  <si>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</si>
  <si>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</si>
  <si>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</si>
  <si>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</si>
  <si>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</si>
  <si>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</si>
  <si>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</si>
  <si>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</si>
  <si>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</si>
  <si>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</si>
  <si>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</si>
  <si>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</si>
  <si>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</si>
  <si>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</si>
  <si>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</si>
  <si>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</si>
  <si>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</si>
  <si>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</si>
  <si>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</si>
  <si>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</si>
  <si>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</si>
  <si>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</si>
  <si>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</si>
  <si>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</si>
  <si>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</si>
  <si>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</si>
  <si>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</si>
  <si>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</si>
  <si>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</si>
  <si>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</si>
  <si>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</si>
  <si>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</si>
  <si>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</si>
  <si>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</si>
  <si>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</si>
  <si>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</si>
  <si>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</si>
  <si>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</si>
  <si>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</si>
  <si>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</si>
  <si>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</si>
  <si>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</si>
  <si>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</si>
  <si>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</si>
  <si>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</si>
  <si>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</si>
  <si>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</si>
  <si>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</si>
  <si>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</si>
  <si>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</si>
  <si>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</si>
  <si>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</si>
  <si>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</si>
  <si>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</si>
  <si>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</si>
  <si>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</si>
  <si>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</si>
  <si>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</si>
  <si>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</si>
  <si>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</si>
  <si>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</si>
  <si>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</si>
  <si>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</si>
  <si>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</si>
  <si>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</si>
  <si>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</si>
  <si>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</si>
  <si>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</si>
  <si>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</si>
  <si>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</si>
  <si>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</si>
  <si>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</si>
  <si>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</si>
  <si>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</si>
  <si>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</si>
  <si>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</si>
  <si>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</si>
  <si>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</si>
  <si>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</si>
  <si>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</si>
  <si>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</si>
  <si>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</si>
  <si>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</si>
  <si>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</si>
  <si>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</si>
  <si>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</si>
  <si>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</si>
  <si>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</si>
  <si>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</si>
  <si>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</si>
  <si>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</si>
  <si>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</si>
  <si>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</si>
  <si>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</si>
  <si>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</si>
  <si>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</si>
  <si>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</si>
  <si>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</si>
  <si>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</si>
  <si>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</si>
  <si>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</si>
  <si>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</si>
  <si>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</si>
  <si>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</si>
  <si>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</si>
  <si>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</si>
  <si>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</si>
  <si>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</si>
  <si>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</si>
  <si>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</si>
  <si>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</si>
  <si>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</si>
  <si>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</si>
  <si>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</si>
  <si>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</si>
  <si>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</si>
  <si>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</si>
  <si>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</si>
  <si>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</si>
  <si>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</si>
  <si>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</si>
  <si>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</si>
  <si>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</si>
  <si>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</si>
  <si>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</si>
  <si>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</si>
  <si>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</si>
  <si>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</si>
  <si>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</si>
  <si>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</si>
  <si>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</si>
  <si>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</si>
  <si>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</si>
  <si>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</si>
  <si>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</si>
  <si>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</si>
  <si>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</si>
  <si>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</si>
  <si>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</si>
  <si>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</si>
  <si>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</si>
  <si>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</si>
  <si>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</si>
  <si>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</si>
  <si>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</si>
  <si>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</si>
  <si>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</si>
  <si>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</si>
  <si>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</si>
  <si>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</si>
  <si>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</si>
  <si>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</si>
  <si>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</si>
  <si>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</si>
  <si>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</si>
  <si>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</si>
  <si>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</si>
  <si>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</si>
  <si>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</si>
  <si>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</si>
  <si>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</si>
  <si>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</si>
  <si>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</si>
  <si>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</si>
  <si>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</si>
  <si>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</si>
  <si>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</si>
  <si>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</si>
  <si>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</si>
  <si>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</si>
  <si>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</si>
  <si>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</si>
  <si>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</si>
  <si>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</si>
  <si>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</si>
  <si>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</si>
  <si>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</si>
  <si>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</si>
  <si>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</si>
  <si>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</si>
  <si>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</si>
  <si>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</si>
  <si>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</si>
  <si>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</si>
  <si>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</si>
  <si>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</si>
  <si>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</si>
  <si>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</si>
  <si>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</si>
  <si>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</si>
  <si>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</si>
  <si>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</si>
  <si>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</si>
  <si>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</si>
  <si>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</si>
  <si>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</si>
  <si>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</si>
  <si>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</si>
  <si>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</si>
  <si>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</si>
  <si>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</si>
  <si>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</si>
  <si>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</si>
  <si>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</si>
  <si>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</si>
  <si>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</si>
  <si>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</si>
  <si>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</si>
  <si>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</si>
  <si>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</si>
  <si>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</si>
  <si>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</si>
  <si>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</si>
  <si>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</si>
  <si>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</si>
  <si>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</si>
  <si>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</si>
  <si>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</si>
  <si>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</si>
  <si>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</si>
  <si>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</si>
  <si>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</si>
  <si>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</si>
  <si>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</si>
  <si>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</si>
  <si>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</si>
  <si>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</si>
  <si>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</si>
  <si>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</si>
  <si>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</si>
  <si>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</si>
  <si>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</si>
  <si>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</si>
  <si>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</si>
  <si>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</si>
  <si>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</si>
  <si>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</si>
  <si>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</si>
  <si>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</si>
  <si>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</si>
  <si>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</si>
  <si>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</si>
  <si>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</si>
  <si>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</si>
  <si>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</si>
  <si>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</si>
  <si>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</si>
  <si>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</si>
  <si>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</si>
  <si>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</si>
  <si>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</si>
  <si>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</si>
  <si>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</si>
  <si>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</si>
  <si>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</si>
  <si>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</si>
  <si>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</si>
  <si>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</si>
  <si>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</si>
  <si>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</si>
  <si>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</si>
  <si>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</si>
  <si>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</si>
  <si>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</si>
  <si>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</si>
  <si>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</si>
  <si>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</si>
  <si>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</si>
  <si>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</si>
  <si>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</si>
  <si>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</si>
  <si>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</si>
  <si>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</si>
  <si>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</si>
  <si>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</si>
  <si>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</si>
  <si>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</si>
  <si>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</si>
  <si>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</si>
  <si>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</si>
  <si>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</si>
  <si>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</si>
  <si>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</si>
  <si>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</si>
  <si>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</si>
  <si>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</si>
  <si>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</si>
  <si>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</si>
  <si>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</si>
  <si>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</si>
  <si>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</si>
  <si>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</si>
  <si>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</si>
  <si>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</si>
  <si>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</si>
  <si>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</si>
  <si>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</si>
  <si>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</si>
  <si>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</si>
  <si>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</si>
  <si>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</si>
  <si>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</si>
  <si>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</si>
  <si>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</si>
  <si>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</si>
  <si>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</si>
  <si>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</si>
  <si>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</si>
  <si>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</si>
  <si>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</si>
  <si>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</si>
  <si>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</si>
  <si>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</si>
  <si>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</si>
  <si>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</si>
  <si>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</si>
  <si>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</si>
  <si>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</si>
  <si>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</si>
  <si>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</si>
  <si>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</si>
  <si>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</si>
  <si>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</si>
  <si>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</si>
  <si>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</si>
  <si>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</si>
  <si>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</si>
  <si>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</si>
  <si>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</si>
  <si>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</si>
  <si>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</si>
  <si>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</si>
  <si>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</si>
  <si>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</si>
  <si>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</si>
  <si>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</si>
  <si>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</si>
  <si>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</si>
  <si>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</si>
  <si>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</si>
  <si>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</si>
  <si>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</si>
  <si>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</si>
  <si>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</si>
  <si>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</si>
  <si>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</si>
  <si>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</si>
  <si>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</si>
  <si>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</si>
  <si>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</si>
  <si>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</si>
  <si>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</si>
  <si>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</si>
  <si>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</si>
  <si>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</si>
  <si>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</si>
  <si>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</si>
  <si>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</si>
  <si>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</si>
  <si>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</si>
  <si>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</si>
  <si>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</si>
  <si>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</si>
  <si>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</si>
  <si>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</si>
  <si>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</si>
  <si>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</si>
  <si>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</si>
  <si>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</si>
  <si>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</si>
  <si>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</si>
  <si>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</si>
  <si>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</si>
  <si>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</si>
  <si>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</si>
  <si>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</si>
  <si>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</si>
  <si>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</si>
  <si>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</si>
  <si>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</si>
  <si>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</si>
  <si>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</si>
  <si>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</si>
  <si>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</si>
  <si>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</si>
  <si>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</si>
  <si>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</si>
  <si>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</si>
  <si>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</si>
  <si>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</si>
  <si>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</si>
  <si>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</si>
  <si>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</si>
  <si>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</si>
  <si>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</si>
  <si>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</si>
  <si>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</si>
  <si>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</si>
  <si>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</si>
  <si>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</si>
  <si>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</si>
  <si>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</si>
  <si>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</si>
  <si>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</si>
  <si>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</si>
  <si>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</si>
  <si>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</si>
  <si>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</si>
  <si>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</si>
  <si>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</si>
  <si>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</si>
  <si>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</si>
  <si>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</si>
  <si>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</si>
  <si>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</si>
  <si>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</si>
  <si>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</si>
  <si>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</si>
  <si>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</si>
  <si>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</si>
  <si>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</si>
  <si>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</si>
  <si>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</si>
  <si>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</si>
  <si>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</si>
  <si>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</si>
  <si>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</si>
  <si>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</si>
  <si>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</si>
  <si>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</si>
  <si>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</si>
  <si>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</si>
  <si>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</si>
  <si>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</si>
  <si>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</si>
  <si>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</si>
  <si>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</si>
  <si>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</si>
  <si>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</si>
  <si>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</si>
  <si>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</si>
  <si>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</si>
  <si>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</si>
  <si>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</si>
  <si>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</si>
  <si>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</si>
  <si>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</si>
  <si>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</si>
  <si>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</si>
  <si>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</si>
  <si>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</si>
  <si>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</si>
  <si>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</si>
  <si>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</si>
  <si>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</si>
  <si>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</si>
  <si>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</si>
  <si>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</si>
  <si>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</si>
  <si>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</si>
  <si>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</si>
  <si>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</si>
  <si>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</si>
  <si>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</si>
  <si>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</si>
  <si>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</si>
  <si>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</si>
  <si>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</si>
  <si>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</si>
  <si>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</si>
  <si>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</si>
  <si>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</si>
  <si>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</si>
  <si>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</si>
  <si>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</si>
  <si>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</si>
  <si>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</si>
  <si>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</si>
  <si>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</si>
  <si>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</si>
  <si>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</si>
  <si>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</si>
  <si>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</si>
  <si>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</si>
  <si>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</si>
  <si>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</si>
  <si>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</si>
  <si>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</si>
  <si>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</si>
  <si>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</si>
  <si>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</si>
  <si>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</si>
  <si>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</si>
  <si>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</si>
  <si>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</si>
  <si>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</si>
  <si>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</si>
  <si>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</si>
  <si>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</si>
  <si>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</si>
  <si>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</si>
  <si>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</si>
  <si>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</si>
  <si>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</si>
  <si>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</si>
  <si>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</si>
  <si>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</si>
  <si>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</si>
  <si>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</si>
  <si>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</si>
  <si>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</si>
  <si>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</si>
  <si>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</si>
  <si>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</si>
  <si>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</si>
  <si>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</si>
  <si>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</si>
  <si>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</si>
  <si>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</si>
  <si>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</si>
  <si>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</si>
  <si>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</si>
  <si>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</si>
  <si>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</si>
  <si>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</si>
  <si>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</si>
  <si>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</si>
  <si>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</si>
  <si>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</si>
  <si>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</si>
  <si>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</si>
  <si>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</si>
  <si>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</si>
  <si>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</si>
  <si>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</si>
  <si>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</si>
  <si>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</si>
  <si>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</si>
  <si>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</si>
  <si>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</si>
  <si>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</si>
  <si>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</si>
  <si>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</si>
  <si>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</si>
  <si>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</si>
  <si>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</si>
  <si>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</si>
  <si>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</si>
  <si>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</si>
  <si>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</si>
  <si>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</si>
  <si>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</si>
  <si>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</si>
  <si>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</si>
  <si>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</si>
  <si>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</si>
  <si>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</si>
  <si>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</si>
  <si>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</si>
  <si>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</si>
  <si>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</si>
  <si>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</si>
  <si>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</si>
  <si>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</si>
  <si>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</si>
  <si>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</si>
  <si>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</si>
  <si>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</si>
  <si>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</si>
  <si>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</si>
  <si>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</si>
  <si>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</si>
  <si>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</si>
  <si>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</si>
  <si>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</si>
  <si>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</si>
  <si>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</si>
  <si>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</si>
  <si>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</si>
  <si>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</si>
  <si>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</si>
  <si>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</si>
  <si>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</si>
  <si>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</si>
  <si>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</si>
  <si>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</si>
  <si>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</si>
  <si>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</si>
  <si>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</si>
  <si>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</si>
  <si>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</si>
  <si>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</si>
  <si>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</si>
  <si>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</si>
  <si>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</si>
  <si>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</si>
  <si>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</si>
  <si>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</si>
  <si>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</si>
  <si>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</si>
  <si>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</si>
  <si>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</si>
  <si>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</si>
  <si>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</si>
  <si>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</si>
  <si>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</si>
  <si>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</si>
  <si>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</si>
  <si>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</si>
  <si>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</si>
  <si>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</si>
  <si>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</si>
  <si>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</si>
  <si>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</si>
  <si>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</si>
  <si>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</si>
  <si>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</si>
  <si>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</si>
  <si>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</si>
  <si>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</si>
  <si>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</si>
  <si>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</si>
  <si>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</si>
  <si>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</si>
  <si>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</si>
  <si>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</si>
  <si>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</si>
  <si>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</si>
  <si>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</si>
  <si>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</si>
  <si>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</si>
  <si>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</si>
  <si>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</si>
  <si>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</si>
  <si>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</si>
  <si>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</si>
  <si>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</si>
  <si>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</si>
  <si>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</si>
  <si>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</si>
  <si>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</si>
  <si>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</si>
  <si>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</si>
  <si>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</si>
  <si>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</si>
  <si>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</si>
  <si>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</si>
  <si>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</si>
  <si>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</si>
  <si>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</si>
  <si>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</si>
  <si>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</si>
  <si>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</si>
  <si>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</si>
  <si>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</si>
  <si>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</si>
  <si>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</si>
  <si>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</si>
  <si>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</si>
  <si>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</si>
  <si>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</si>
  <si>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</si>
  <si>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</si>
  <si>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</si>
  <si>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</si>
  <si>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</si>
  <si>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</si>
  <si>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</si>
  <si>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</si>
  <si>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</si>
  <si>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</si>
  <si>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</si>
  <si>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</si>
  <si>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</si>
  <si>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</si>
  <si>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</si>
  <si>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</si>
  <si>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</si>
  <si>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</si>
  <si>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</si>
  <si>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</si>
  <si>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</si>
  <si>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</si>
  <si>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</si>
  <si>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</si>
  <si>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</si>
  <si>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</si>
  <si>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</si>
  <si>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</si>
  <si>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</si>
  <si>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</si>
  <si>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</si>
  <si>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</si>
  <si>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</si>
  <si>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</si>
  <si>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</si>
  <si>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</si>
  <si>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</si>
  <si>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</si>
  <si>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</si>
  <si>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</si>
  <si>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</si>
  <si>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</si>
  <si>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</si>
  <si>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</si>
  <si>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</si>
  <si>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</si>
  <si>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</si>
  <si>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</si>
  <si>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</si>
  <si>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</si>
  <si>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</si>
  <si>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</si>
  <si>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</si>
  <si>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</si>
  <si>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</si>
  <si>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</si>
  <si>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</si>
  <si>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</si>
  <si>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</si>
  <si>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</si>
  <si>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</si>
  <si>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</si>
  <si>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</si>
  <si>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</si>
  <si>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</si>
  <si>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</si>
  <si>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</si>
  <si>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</si>
  <si>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</si>
  <si>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</si>
  <si>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</si>
  <si>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</si>
  <si>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</si>
  <si>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</si>
  <si>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</si>
  <si>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</si>
  <si>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</si>
  <si>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</si>
  <si>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</si>
  <si>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</si>
  <si>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</si>
  <si>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</si>
  <si>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</si>
  <si>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</si>
  <si>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</si>
  <si>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</si>
  <si>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</si>
  <si>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</si>
  <si>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</si>
  <si>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</si>
  <si>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</si>
  <si>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</si>
  <si>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</si>
  <si>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</si>
  <si>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</si>
  <si>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</si>
  <si>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</si>
  <si>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</si>
  <si>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</si>
  <si>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</si>
  <si>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</si>
  <si>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</si>
  <si>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</si>
  <si>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</si>
  <si>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</si>
  <si>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</si>
  <si>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</si>
  <si>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</si>
  <si>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</si>
  <si>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</si>
  <si>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</si>
  <si>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</si>
  <si>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</si>
  <si>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</si>
  <si>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</si>
  <si>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</si>
  <si>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</si>
  <si>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</si>
  <si>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</si>
  <si>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</si>
  <si>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</si>
  <si>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</si>
  <si>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</si>
  <si>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</si>
  <si>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</si>
  <si>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</si>
  <si>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</si>
  <si>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</si>
  <si>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</si>
  <si>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</si>
  <si>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</si>
  <si>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</si>
  <si>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</si>
  <si>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</si>
  <si>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</si>
  <si>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</si>
  <si>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</si>
  <si>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</si>
  <si>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</si>
  <si>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</si>
  <si>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</si>
  <si>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</si>
  <si>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</si>
  <si>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</si>
  <si>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</si>
  <si>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</si>
  <si>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</si>
  <si>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</si>
  <si>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</si>
  <si>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</si>
  <si>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</si>
  <si>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</si>
  <si>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</si>
  <si>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</si>
  <si>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</si>
  <si>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</si>
  <si>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</si>
  <si>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</si>
  <si>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</si>
  <si>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</si>
  <si>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</si>
  <si>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</si>
  <si>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</si>
  <si>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</si>
  <si>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</si>
  <si>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</si>
  <si>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</si>
  <si>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</si>
  <si>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</si>
  <si>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</si>
  <si>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</si>
  <si>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</si>
  <si>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</si>
  <si>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</si>
  <si>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</si>
  <si>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</si>
  <si>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</si>
  <si>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</si>
  <si>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</si>
  <si>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</si>
  <si>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</si>
  <si>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</si>
  <si>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</si>
  <si>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</si>
  <si>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</si>
  <si>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</si>
  <si>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</si>
  <si>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</si>
  <si>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</si>
  <si>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</si>
  <si>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</si>
  <si>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</si>
  <si>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</si>
  <si>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</si>
  <si>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</si>
  <si>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</si>
  <si>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</si>
  <si>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</si>
  <si>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</si>
  <si>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</si>
  <si>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</si>
  <si>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</si>
  <si>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</si>
  <si>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</si>
  <si>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</si>
  <si>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</si>
  <si>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</si>
  <si>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</si>
  <si>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</si>
  <si>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</si>
  <si>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</si>
  <si>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</si>
  <si>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</si>
  <si>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</si>
  <si>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</si>
  <si>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</si>
  <si>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</si>
  <si>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</si>
  <si>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</si>
  <si>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</si>
  <si>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</si>
  <si>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</si>
  <si>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</si>
  <si>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</si>
  <si>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</si>
  <si>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</si>
  <si>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</si>
  <si>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</si>
  <si>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</si>
  <si>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</si>
  <si>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</si>
  <si>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</si>
  <si>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</si>
  <si>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</si>
  <si>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</si>
  <si>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</si>
  <si>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</si>
  <si>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</si>
  <si>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</si>
  <si>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</si>
  <si>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</si>
  <si>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</si>
  <si>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</si>
  <si>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</si>
  <si>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</si>
  <si>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</si>
  <si>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</si>
  <si>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</si>
  <si>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</si>
  <si>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</si>
  <si>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</si>
  <si>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</si>
  <si>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</si>
  <si>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</si>
  <si>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</si>
  <si>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</si>
  <si>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</si>
  <si>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</si>
  <si>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</si>
  <si>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</si>
  <si>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</si>
  <si>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</si>
  <si>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</si>
  <si>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</si>
  <si>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</si>
  <si>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</si>
  <si>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</si>
  <si>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</si>
  <si>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</si>
  <si>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</si>
  <si>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</si>
  <si>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</si>
  <si>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</si>
  <si>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</si>
  <si>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</si>
  <si>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</si>
  <si>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</si>
  <si>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</si>
  <si>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</si>
  <si>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</si>
  <si>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</si>
  <si>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</si>
  <si>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</si>
  <si>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</si>
  <si>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</si>
  <si>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</si>
  <si>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</si>
  <si>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</si>
  <si>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</si>
  <si>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</si>
  <si>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</si>
  <si>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</si>
  <si>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</si>
  <si>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</si>
  <si>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</si>
  <si>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</si>
  <si>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</si>
  <si>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</si>
  <si>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</si>
  <si>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</si>
  <si>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</si>
  <si>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</si>
  <si>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</si>
  <si>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</si>
  <si>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</si>
  <si>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</si>
  <si>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</si>
  <si>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</si>
  <si>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</si>
  <si>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</si>
  <si>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</si>
  <si>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</si>
  <si>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</si>
  <si>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</si>
  <si>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</si>
  <si>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</si>
  <si>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</si>
  <si>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</si>
  <si>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</si>
  <si>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</si>
  <si>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</si>
  <si>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</si>
  <si>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</si>
  <si>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</si>
  <si>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</si>
  <si>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</si>
  <si>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</si>
  <si>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</si>
  <si>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</si>
  <si>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</si>
  <si>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</si>
  <si>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</si>
  <si>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</si>
  <si>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</si>
  <si>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</si>
  <si>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</si>
  <si>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</si>
  <si>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</si>
  <si>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</si>
  <si>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</si>
  <si>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</si>
  <si>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</si>
  <si>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</si>
  <si>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</si>
  <si>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</si>
  <si>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</si>
  <si>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</si>
  <si>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</si>
  <si>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</si>
  <si>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</si>
  <si>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</si>
  <si>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</si>
  <si>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</si>
  <si>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</si>
  <si>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</si>
  <si>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</si>
  <si>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</si>
  <si>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</si>
  <si>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</si>
  <si>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</si>
  <si>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</si>
  <si>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</si>
  <si>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</si>
  <si>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</si>
  <si>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</si>
  <si>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</si>
  <si>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</si>
  <si>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</si>
  <si>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</si>
  <si>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</si>
  <si>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</si>
  <si>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</si>
  <si>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</si>
  <si>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</si>
  <si>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</si>
  <si>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</si>
  <si>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</si>
  <si>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</si>
  <si>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</si>
  <si>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</si>
  <si>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</si>
  <si>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</si>
  <si>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</si>
  <si>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</si>
  <si>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</si>
  <si>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</si>
  <si>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</si>
  <si>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</si>
  <si>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</si>
  <si>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</si>
  <si>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</si>
  <si>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</si>
  <si>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</si>
  <si>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</si>
  <si>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</si>
  <si>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</si>
  <si>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</si>
  <si>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</si>
  <si>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</si>
  <si>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</si>
  <si>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</si>
  <si>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</si>
  <si>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</si>
  <si>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</si>
  <si>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</si>
  <si>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</si>
  <si>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</si>
  <si>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</si>
  <si>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</si>
  <si>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</si>
  <si>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</si>
  <si>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</si>
  <si>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</si>
  <si>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</si>
  <si>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</si>
  <si>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</si>
  <si>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</si>
  <si>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</si>
  <si>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</si>
  <si>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</si>
  <si>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</si>
  <si>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</si>
  <si>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</si>
  <si>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</si>
  <si>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</si>
  <si>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</si>
  <si>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</si>
  <si>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</si>
  <si>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</si>
  <si>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</si>
  <si>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</si>
  <si>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</si>
  <si>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</si>
  <si>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</si>
  <si>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</si>
  <si>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</si>
  <si>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</si>
  <si>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</si>
  <si>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</si>
  <si>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</si>
  <si>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</si>
  <si>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</si>
  <si>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</si>
  <si>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</si>
  <si>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</si>
  <si>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</si>
  <si>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</si>
  <si>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</si>
  <si>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</si>
  <si>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</si>
  <si>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</si>
  <si>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</si>
  <si>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</si>
  <si>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</si>
  <si>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</si>
  <si>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</si>
  <si>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</si>
  <si>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</si>
  <si>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</si>
  <si>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</si>
  <si>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</si>
  <si>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</si>
  <si>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</si>
  <si>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</si>
  <si>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</si>
  <si>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</si>
  <si>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</si>
  <si>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</si>
  <si>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</si>
  <si>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</si>
  <si>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</si>
  <si>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</si>
  <si>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</si>
  <si>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</si>
  <si>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</si>
  <si>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</si>
  <si>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</si>
  <si>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</si>
  <si>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</si>
  <si>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</si>
  <si>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</si>
  <si>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</si>
  <si>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</si>
  <si>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</si>
  <si>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</si>
  <si>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</si>
  <si>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</si>
  <si>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</si>
  <si>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</si>
  <si>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</si>
  <si>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</si>
  <si>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</si>
  <si>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</si>
  <si>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</si>
  <si>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</si>
  <si>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</si>
  <si>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</si>
  <si>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</si>
  <si>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</si>
  <si>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</si>
  <si>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</si>
  <si>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</si>
  <si>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</si>
  <si>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</si>
  <si>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</si>
  <si>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</si>
  <si>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</si>
  <si>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</si>
  <si>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</si>
  <si>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</si>
  <si>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</si>
  <si>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</si>
  <si>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</si>
  <si>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</si>
  <si>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</si>
  <si>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</si>
  <si>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</si>
  <si>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</si>
  <si>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</si>
  <si>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</si>
  <si>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</si>
  <si>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</si>
  <si>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</si>
  <si>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</si>
  <si>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</si>
  <si>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</si>
  <si>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</si>
  <si>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</si>
  <si>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</si>
  <si>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</si>
  <si>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</si>
  <si>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</si>
  <si>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</si>
  <si>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</si>
  <si>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</si>
  <si>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</si>
  <si>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</si>
  <si>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</si>
  <si>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</si>
  <si>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</si>
  <si>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</si>
  <si>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</si>
  <si>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</si>
  <si>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</si>
  <si>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</si>
  <si>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</si>
  <si>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</si>
  <si>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</si>
  <si>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</si>
  <si>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</si>
  <si>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</si>
  <si>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</si>
  <si>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</si>
  <si>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</si>
  <si>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</si>
  <si>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</si>
  <si>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</si>
  <si>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</si>
  <si>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</si>
  <si>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</si>
  <si>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</si>
  <si>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</si>
  <si>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</si>
  <si>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</si>
  <si>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</si>
  <si>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</si>
  <si>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</si>
  <si>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</si>
  <si>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</si>
  <si>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</si>
  <si>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</si>
  <si>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</si>
  <si>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</si>
  <si>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</si>
  <si>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</si>
  <si>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</si>
  <si>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</si>
  <si>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</si>
  <si>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</si>
  <si>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</si>
  <si>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</si>
  <si>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</si>
  <si>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</si>
  <si>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</si>
  <si>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</si>
  <si>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</si>
  <si>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</si>
  <si>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</si>
  <si>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</si>
  <si>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</si>
  <si>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</si>
  <si>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</si>
  <si>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</si>
  <si>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</si>
  <si>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</si>
  <si>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</si>
  <si>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</si>
  <si>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</si>
  <si>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</si>
  <si>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</si>
  <si>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</si>
  <si>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</si>
  <si>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</si>
  <si>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</si>
  <si>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</si>
  <si>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</si>
  <si>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</si>
  <si>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</si>
  <si>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</si>
  <si>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</si>
  <si>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</si>
  <si>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</si>
  <si>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</si>
  <si>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</si>
  <si>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</si>
  <si>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</si>
  <si>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</si>
  <si>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</si>
  <si>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</si>
  <si>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</si>
  <si>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</si>
  <si>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</si>
  <si>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</si>
  <si>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</si>
  <si>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</si>
  <si>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</si>
  <si>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</si>
  <si>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</si>
  <si>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</si>
  <si>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</si>
  <si>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</si>
  <si>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</si>
  <si>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</si>
  <si>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</si>
  <si>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</si>
  <si>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</si>
  <si>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</si>
  <si>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</si>
  <si>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</si>
  <si>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</si>
  <si>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</si>
  <si>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</si>
  <si>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</si>
  <si>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</si>
  <si>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</si>
  <si>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</si>
  <si>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</si>
  <si>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</si>
  <si>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</si>
  <si>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</si>
  <si>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</si>
  <si>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</si>
  <si>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</si>
  <si>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</si>
  <si>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</si>
  <si>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</si>
  <si>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</si>
  <si>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</si>
  <si>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</si>
  <si>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</si>
  <si>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</si>
  <si>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</si>
  <si>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</si>
  <si>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</si>
  <si>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</si>
  <si>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</si>
  <si>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</si>
  <si>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</si>
  <si>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</si>
  <si>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</si>
  <si>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</si>
  <si>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</si>
  <si>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</si>
  <si>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</si>
  <si>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</si>
  <si>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</si>
  <si>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</si>
  <si>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</si>
  <si>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</si>
  <si>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</si>
  <si>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</si>
  <si>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</si>
  <si>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</si>
  <si>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</si>
  <si>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</si>
  <si>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</si>
  <si>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</si>
  <si>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</si>
  <si>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</si>
  <si>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</si>
  <si>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</si>
  <si>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</si>
  <si>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</si>
  <si>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</si>
  <si>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</si>
  <si>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</si>
  <si>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</si>
  <si>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</si>
  <si>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</si>
  <si>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</si>
  <si>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</si>
  <si>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</si>
  <si>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</si>
  <si>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</si>
  <si>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</si>
  <si>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</si>
  <si>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</si>
  <si>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</si>
  <si>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</si>
  <si>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</si>
  <si>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</si>
  <si>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</si>
  <si>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</si>
  <si>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</si>
  <si>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</si>
  <si>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</si>
  <si>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</si>
  <si>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</si>
  <si>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</si>
  <si>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</si>
  <si>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</si>
  <si>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</si>
  <si>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</si>
  <si>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</si>
  <si>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</si>
  <si>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</si>
  <si>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</si>
  <si>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</si>
  <si>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</si>
  <si>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</si>
  <si>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</si>
  <si>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</si>
  <si>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</si>
  <si>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</si>
  <si>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</si>
  <si>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</si>
  <si>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</si>
  <si>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</si>
  <si>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</si>
  <si>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</si>
  <si>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</si>
  <si>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</si>
  <si>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</si>
  <si>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</si>
  <si>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</si>
  <si>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</si>
  <si>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</si>
  <si>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</si>
  <si>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</si>
  <si>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</si>
  <si>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</si>
  <si>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</si>
  <si>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</si>
  <si>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</si>
  <si>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</si>
  <si>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</si>
  <si>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</si>
  <si>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</si>
  <si>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</si>
  <si>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</si>
  <si>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</si>
  <si>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</si>
  <si>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</si>
  <si>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</si>
  <si>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</si>
  <si>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</si>
  <si>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</si>
  <si>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</si>
  <si>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</si>
  <si>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</si>
  <si>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</si>
  <si>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</si>
  <si>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</si>
  <si>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</si>
  <si>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</si>
  <si>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</si>
  <si>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</si>
  <si>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</si>
  <si>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</si>
  <si>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</si>
  <si>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</si>
  <si>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</si>
  <si>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</si>
  <si>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</si>
  <si>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</si>
  <si>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</si>
  <si>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</si>
  <si>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</si>
  <si>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</si>
  <si>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</si>
  <si>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</si>
  <si>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</si>
  <si>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</si>
  <si>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</si>
  <si>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</si>
  <si>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</si>
  <si>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</si>
  <si>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</si>
  <si>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</si>
  <si>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</si>
  <si>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</si>
  <si>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</si>
  <si>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</si>
  <si>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</si>
  <si>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</si>
  <si>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</si>
  <si>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</si>
  <si>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</si>
  <si>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</si>
  <si>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</si>
  <si>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</si>
  <si>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</si>
  <si>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</si>
  <si>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</si>
  <si>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</si>
  <si>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</si>
  <si>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</si>
  <si>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</si>
  <si>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</si>
  <si>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</si>
  <si>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</si>
  <si>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</si>
  <si>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</si>
  <si>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</si>
  <si>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</si>
  <si>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</si>
  <si>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</si>
  <si>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</si>
  <si>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</si>
  <si>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</si>
  <si>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</si>
  <si>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</si>
  <si>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</si>
  <si>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</si>
  <si>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</si>
  <si>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</si>
  <si>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</si>
  <si>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</si>
  <si>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</si>
  <si>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</si>
  <si>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</si>
  <si>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</si>
  <si>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</si>
  <si>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</si>
  <si>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</si>
  <si>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</si>
  <si>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</si>
  <si>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</si>
  <si>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</si>
  <si>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</si>
  <si>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</si>
  <si>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</si>
  <si>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</si>
  <si>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</si>
  <si>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</si>
  <si>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</si>
  <si>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</si>
  <si>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</si>
  <si>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</si>
  <si>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</si>
  <si>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</si>
  <si>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</si>
  <si>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</si>
  <si>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</si>
  <si>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</si>
  <si>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</si>
  <si>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</si>
  <si>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</si>
  <si>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</si>
  <si>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</si>
  <si>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</si>
  <si>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</si>
  <si>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</si>
  <si>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</si>
  <si>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</si>
  <si>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</si>
  <si>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</si>
  <si>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</si>
  <si>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</si>
  <si>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</si>
  <si>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</si>
  <si>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</si>
  <si>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</si>
  <si>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</si>
  <si>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</si>
  <si>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</si>
  <si>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</si>
  <si>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</si>
  <si>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</si>
  <si>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</si>
  <si>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</si>
  <si>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</si>
  <si>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</si>
  <si>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</si>
  <si>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</si>
  <si>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</si>
  <si>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</si>
  <si>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</si>
  <si>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</si>
  <si>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</si>
  <si>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</si>
  <si>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</si>
  <si>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</si>
  <si>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</si>
  <si>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</si>
  <si>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</si>
  <si>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</si>
  <si>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</si>
  <si>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</si>
  <si>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</si>
  <si>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</si>
  <si>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</si>
  <si>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</si>
  <si>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</si>
  <si>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</si>
  <si>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</si>
  <si>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</si>
  <si>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</si>
  <si>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</si>
  <si>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</si>
  <si>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</si>
  <si>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</si>
  <si>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</si>
  <si>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</si>
  <si>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</si>
  <si>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</si>
  <si>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</si>
  <si>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</si>
  <si>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</si>
  <si>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</si>
  <si>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</si>
  <si>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</si>
  <si>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</si>
  <si>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</si>
  <si>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</si>
  <si>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</si>
  <si>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</si>
  <si>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</si>
  <si>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</si>
  <si>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</si>
  <si>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</si>
  <si>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</si>
  <si>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</si>
  <si>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</si>
  <si>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</si>
  <si>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</si>
  <si>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</si>
  <si>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</si>
  <si>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</si>
  <si>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</si>
  <si>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</si>
  <si>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</si>
  <si>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</si>
  <si>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</si>
  <si>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</si>
  <si>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</si>
  <si>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</si>
  <si>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</si>
  <si>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</si>
  <si>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</si>
  <si>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</si>
  <si>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</si>
  <si>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</si>
  <si>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</si>
  <si>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</si>
  <si>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</si>
  <si>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</si>
  <si>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</si>
  <si>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</si>
  <si>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</si>
  <si>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</si>
  <si>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</si>
  <si>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</si>
  <si>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</si>
  <si>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</si>
  <si>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</si>
  <si>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</si>
  <si>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</si>
  <si>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</si>
  <si>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</si>
  <si>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</si>
  <si>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</si>
  <si>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</si>
  <si>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</si>
  <si>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</si>
  <si>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</si>
  <si>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</si>
  <si>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</si>
  <si>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</si>
  <si>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</si>
  <si>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</si>
  <si>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</si>
  <si>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</si>
  <si>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</si>
  <si>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</si>
  <si>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</si>
  <si>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</si>
  <si>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</si>
  <si>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</si>
  <si>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</si>
  <si>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</si>
  <si>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</si>
  <si>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</si>
  <si>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</si>
  <si>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</si>
  <si>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</si>
  <si>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</si>
  <si>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</si>
  <si>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</si>
  <si>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</si>
  <si>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</si>
  <si>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</si>
  <si>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</si>
  <si>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</si>
  <si>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</si>
  <si>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</si>
  <si>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</si>
  <si>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</si>
  <si>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</si>
  <si>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</si>
  <si>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</si>
  <si>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</si>
  <si>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</si>
  <si>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</si>
  <si>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</si>
  <si>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</si>
  <si>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</si>
  <si>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</si>
  <si>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</si>
  <si>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</si>
  <si>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</si>
  <si>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</si>
  <si>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</si>
  <si>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</si>
  <si>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</si>
  <si>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</si>
  <si>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</si>
  <si>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</si>
  <si>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</si>
  <si>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</si>
  <si>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</si>
  <si>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</si>
  <si>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</si>
  <si>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</si>
  <si>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</si>
  <si>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</si>
  <si>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</si>
  <si>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</si>
  <si>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</si>
  <si>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</si>
  <si>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</si>
  <si>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</si>
  <si>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</si>
  <si>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</si>
  <si>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</si>
  <si>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</si>
  <si>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</si>
  <si>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</si>
  <si>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</si>
  <si>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</si>
  <si>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</si>
  <si>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</si>
  <si>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</si>
  <si>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</si>
  <si>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</si>
  <si>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</si>
  <si>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</si>
  <si>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</si>
  <si>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</si>
  <si>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</si>
  <si>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</si>
  <si>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</si>
  <si>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</si>
  <si>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</si>
  <si>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</si>
  <si>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</si>
  <si>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</si>
  <si>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</si>
  <si>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</si>
  <si>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</si>
  <si>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</si>
  <si>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</si>
  <si>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</si>
  <si>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</si>
  <si>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</si>
  <si>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</si>
  <si>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</si>
  <si>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</si>
  <si>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</si>
  <si>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</si>
  <si>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</si>
  <si>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</si>
  <si>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</si>
  <si>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</si>
  <si>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</si>
  <si>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</si>
  <si>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</si>
  <si>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</si>
  <si>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</si>
  <si>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</si>
  <si>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</si>
  <si>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</si>
  <si>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</si>
  <si>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</si>
  <si>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</si>
  <si>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</si>
  <si>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</si>
  <si>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</si>
  <si>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</si>
  <si>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</si>
  <si>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</si>
  <si>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</si>
  <si>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</si>
  <si>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</si>
  <si>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</si>
  <si>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</si>
  <si>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</si>
  <si>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</si>
  <si>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</si>
  <si>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</si>
  <si>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</si>
  <si>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</si>
  <si>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</si>
  <si>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</si>
  <si>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</si>
  <si>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</si>
  <si>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</si>
  <si>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</si>
  <si>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</si>
  <si>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</si>
  <si>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</si>
  <si>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</si>
  <si>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</si>
  <si>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</si>
  <si>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</si>
  <si>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</si>
  <si>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</si>
  <si>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</si>
  <si>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</si>
  <si>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</si>
  <si>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</si>
  <si>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</si>
  <si>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</si>
  <si>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</si>
  <si>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</si>
  <si>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</si>
  <si>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</si>
  <si>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</si>
  <si>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</si>
  <si>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</si>
  <si>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</si>
  <si>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</si>
  <si>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</si>
  <si>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</si>
  <si>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</si>
  <si>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</si>
  <si>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</si>
  <si>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</si>
  <si>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</si>
  <si>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</si>
  <si>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</si>
  <si>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</si>
  <si>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</si>
  <si>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</si>
  <si>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</si>
  <si>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</si>
  <si>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</si>
  <si>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</si>
  <si>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</si>
  <si>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</si>
  <si>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</si>
  <si>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</si>
  <si>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</si>
  <si>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</si>
  <si>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</si>
  <si>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</si>
  <si>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</si>
  <si>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</si>
  <si>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</si>
  <si>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</si>
  <si>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</si>
  <si>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</si>
  <si>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</si>
  <si>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</si>
  <si>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</si>
  <si>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</si>
  <si>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</si>
  <si>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</si>
  <si>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</si>
  <si>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</si>
  <si>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</si>
  <si>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</si>
  <si>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</si>
  <si>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</si>
  <si>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</si>
  <si>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</si>
  <si>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</si>
  <si>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</si>
  <si>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</si>
  <si>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</si>
  <si>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</si>
  <si>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</si>
  <si>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</si>
  <si>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</si>
  <si>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</si>
  <si>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</si>
  <si>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</si>
  <si>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</si>
  <si>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</si>
  <si>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</si>
  <si>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</si>
  <si>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</si>
  <si>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</si>
  <si>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</si>
  <si>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</si>
  <si>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</si>
  <si>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</si>
  <si>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</si>
  <si>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</si>
  <si>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</si>
  <si>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</si>
  <si>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</si>
  <si>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</si>
  <si>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</si>
  <si>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</si>
  <si>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</si>
  <si>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</si>
  <si>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</si>
  <si>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</si>
  <si>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</si>
  <si>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</si>
  <si>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</si>
  <si>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</si>
  <si>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</si>
  <si>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</si>
  <si>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</si>
  <si>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</si>
  <si>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</si>
  <si>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</si>
  <si>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</si>
  <si>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</si>
  <si>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</si>
  <si>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</si>
  <si>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</si>
  <si>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</si>
  <si>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</si>
  <si>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</si>
  <si>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</si>
  <si>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</si>
  <si>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</si>
  <si>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</si>
  <si>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</si>
  <si>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</si>
  <si>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</si>
  <si>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</si>
  <si>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</si>
  <si>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</si>
  <si>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</si>
  <si>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</si>
  <si>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</si>
  <si>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</si>
  <si>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</si>
  <si>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</si>
  <si>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</si>
  <si>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</si>
  <si>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</si>
  <si>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</si>
  <si>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</si>
  <si>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</si>
  <si>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</si>
  <si>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</si>
  <si>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</si>
  <si>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</si>
  <si>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</si>
  <si>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</si>
  <si>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</si>
  <si>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</si>
  <si>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</si>
  <si>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</si>
  <si>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</si>
  <si>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</si>
  <si>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</si>
  <si>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</si>
  <si>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</si>
  <si>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</si>
  <si>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</si>
  <si>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</si>
  <si>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</si>
  <si>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</si>
  <si>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</si>
  <si>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</si>
  <si>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</si>
  <si>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</si>
  <si>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</si>
  <si>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</si>
  <si>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</si>
  <si>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</si>
  <si>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</si>
  <si>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</si>
  <si>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</si>
  <si>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</si>
  <si>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</si>
  <si>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</si>
  <si>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</si>
  <si>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</si>
  <si>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</si>
  <si>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</si>
  <si>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</si>
  <si>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</si>
  <si>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</si>
  <si>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</si>
  <si>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</si>
  <si>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</si>
  <si>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</si>
  <si>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</si>
  <si>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</si>
  <si>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</si>
  <si>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</si>
  <si>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</si>
  <si>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</si>
  <si>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</si>
  <si>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</si>
  <si>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</si>
  <si>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</si>
  <si>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</si>
  <si>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</si>
  <si>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</si>
  <si>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</si>
  <si>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</si>
  <si>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</si>
  <si>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</si>
  <si>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</si>
  <si>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</si>
  <si>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</si>
  <si>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</si>
  <si>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</si>
  <si>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</si>
  <si>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</si>
  <si>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</si>
  <si>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</si>
  <si>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</si>
  <si>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</si>
  <si>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</si>
  <si>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</si>
  <si>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</si>
  <si>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</si>
  <si>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</si>
  <si>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</si>
  <si>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</si>
  <si>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</si>
  <si>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</si>
  <si>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</si>
  <si>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</si>
  <si>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</si>
  <si>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</si>
  <si>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</si>
  <si>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</si>
  <si>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</si>
  <si>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</si>
  <si>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</si>
  <si>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</si>
  <si>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</si>
  <si>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</si>
  <si>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</si>
  <si>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</si>
  <si>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</si>
  <si>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</si>
  <si>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</si>
  <si>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</si>
  <si>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</si>
  <si>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</si>
  <si>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</si>
  <si>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</si>
  <si>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</si>
  <si>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</si>
  <si>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</si>
  <si>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</si>
  <si>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</si>
  <si>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</si>
  <si>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</si>
  <si>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</si>
  <si>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</si>
  <si>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</si>
  <si>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</si>
  <si>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</si>
  <si>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</si>
  <si>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</si>
  <si>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</si>
  <si>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</si>
  <si>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</si>
  <si>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</si>
  <si>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</si>
  <si>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</si>
  <si>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</si>
  <si>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</si>
  <si>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</si>
  <si>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</si>
  <si>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</si>
  <si>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</si>
  <si>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</si>
  <si>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</si>
  <si>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</si>
  <si>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</si>
  <si>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</si>
  <si>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</si>
  <si>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</si>
  <si>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</si>
  <si>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</si>
  <si>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</si>
  <si>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</si>
  <si>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</si>
  <si>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</si>
  <si>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</si>
  <si>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</si>
  <si>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</si>
  <si>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</si>
  <si>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</si>
  <si>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</si>
  <si>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</si>
  <si>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</si>
  <si>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</si>
  <si>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</si>
  <si>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</si>
  <si>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</si>
  <si>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</si>
  <si>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</si>
  <si>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</si>
  <si>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</si>
  <si>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</si>
  <si>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</si>
  <si>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</si>
  <si>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</si>
  <si>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</si>
  <si>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</si>
  <si>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</si>
  <si>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</si>
  <si>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</si>
  <si>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</si>
  <si>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</si>
  <si>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</si>
  <si>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</si>
  <si>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</si>
  <si>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</si>
  <si>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</si>
  <si>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</si>
  <si>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</si>
  <si>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</si>
  <si>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</si>
  <si>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</si>
  <si>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</si>
  <si>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</si>
  <si>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</si>
  <si>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</si>
  <si>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</si>
  <si>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</si>
  <si>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</si>
  <si>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</si>
  <si>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</si>
  <si>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</si>
  <si>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</si>
  <si>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</si>
  <si>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</si>
  <si>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</si>
  <si>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</si>
  <si>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</si>
  <si>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</si>
  <si>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</si>
  <si>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</si>
  <si>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</si>
  <si>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</si>
  <si>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</si>
  <si>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</si>
  <si>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</si>
  <si>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</si>
  <si>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</si>
  <si>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</si>
  <si>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</si>
  <si>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</si>
  <si>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</si>
  <si>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</si>
  <si>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</si>
  <si>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</si>
  <si>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</si>
  <si>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</si>
  <si>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</si>
  <si>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</si>
  <si>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</si>
  <si>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</si>
  <si>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</si>
  <si>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</si>
  <si>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</si>
  <si>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</si>
  <si>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</si>
  <si>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</si>
  <si>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</si>
  <si>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</si>
  <si>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</si>
  <si>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</si>
  <si>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</si>
  <si>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</si>
  <si>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</si>
  <si>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</si>
  <si>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</si>
  <si>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</si>
  <si>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</si>
  <si>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</si>
  <si>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</si>
  <si>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</si>
  <si>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</si>
  <si>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</si>
  <si>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</si>
  <si>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</si>
  <si>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</si>
  <si>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</si>
  <si>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</si>
  <si>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</si>
  <si>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</si>
  <si>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</si>
  <si>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</si>
  <si>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</si>
  <si>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</si>
  <si>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</si>
  <si>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</si>
  <si>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</si>
  <si>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</si>
  <si>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</si>
  <si>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</si>
  <si>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</si>
  <si>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</si>
  <si>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</si>
  <si>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</si>
  <si>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</si>
  <si>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</si>
  <si>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</si>
  <si>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</si>
  <si>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</si>
  <si>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</si>
  <si>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</si>
  <si>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</si>
  <si>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</si>
  <si>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</si>
  <si>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</si>
  <si>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</si>
  <si>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</si>
  <si>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</si>
  <si>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</si>
  <si>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</si>
  <si>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</si>
  <si>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</si>
  <si>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</si>
  <si>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</si>
  <si>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</si>
  <si>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</si>
  <si>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</si>
  <si>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</si>
  <si>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</si>
  <si>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</si>
  <si>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</si>
  <si>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</si>
  <si>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</si>
  <si>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</si>
  <si>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</si>
  <si>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</si>
  <si>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</si>
  <si>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</si>
  <si>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</si>
  <si>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</si>
  <si>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</si>
  <si>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</si>
  <si>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</si>
  <si>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</si>
  <si>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</si>
  <si>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</si>
  <si>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</si>
  <si>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</si>
  <si>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</si>
  <si>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</si>
  <si>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</si>
  <si>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</si>
  <si>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</si>
  <si>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</si>
  <si>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</si>
  <si>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</si>
  <si>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</si>
  <si>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</si>
  <si>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</si>
  <si>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</si>
  <si>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</si>
  <si>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</si>
  <si>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</si>
  <si>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</si>
  <si>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</si>
  <si>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</si>
  <si>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</si>
  <si>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</si>
  <si>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</si>
  <si>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</si>
  <si>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</si>
  <si>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</si>
  <si>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</si>
  <si>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</si>
  <si>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</si>
  <si>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</si>
  <si>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</si>
  <si>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</si>
  <si>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</si>
  <si>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</si>
  <si>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</si>
  <si>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</si>
  <si>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</si>
  <si>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</si>
  <si>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</si>
  <si>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</si>
  <si>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</si>
  <si>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</si>
  <si>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</si>
  <si>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</si>
  <si>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</si>
  <si>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</si>
  <si>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</si>
  <si>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</si>
  <si>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</si>
  <si>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</si>
  <si>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</si>
  <si>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</si>
  <si>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</si>
  <si>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</si>
  <si>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</si>
  <si>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</si>
  <si>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</si>
  <si>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</si>
  <si>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</si>
  <si>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</si>
  <si>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</si>
  <si>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</si>
  <si>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</si>
  <si>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</si>
  <si>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</si>
  <si>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</si>
  <si>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</si>
  <si>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</si>
  <si>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</si>
  <si>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</si>
  <si>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</si>
  <si>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</si>
  <si>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</si>
  <si>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</si>
  <si>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</si>
  <si>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</si>
  <si>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</si>
  <si>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</si>
  <si>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</si>
  <si>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</si>
  <si>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</si>
  <si>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</si>
  <si>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</si>
  <si>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</si>
  <si>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</si>
  <si>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</si>
  <si>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</si>
  <si>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</si>
  <si>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</si>
  <si>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</si>
  <si>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</si>
  <si>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</si>
  <si>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</si>
  <si>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</si>
  <si>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</si>
  <si>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</si>
  <si>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</si>
  <si>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</si>
  <si>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</si>
  <si>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</si>
  <si>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</si>
  <si>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</si>
  <si>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</si>
  <si>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</si>
  <si>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</si>
  <si>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</si>
  <si>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</si>
  <si>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</si>
  <si>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</si>
  <si>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</si>
  <si>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</si>
  <si>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</si>
  <si>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</si>
  <si>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</si>
  <si>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</si>
  <si>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</si>
  <si>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</si>
  <si>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</si>
  <si>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</si>
  <si>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</si>
  <si>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</si>
  <si>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</si>
  <si>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</si>
  <si>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</si>
  <si>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</si>
  <si>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</si>
  <si>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</si>
  <si>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</si>
  <si>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</si>
  <si>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</si>
  <si>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</si>
  <si>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</si>
  <si>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</si>
  <si>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</si>
  <si>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</si>
  <si>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</si>
  <si>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</si>
  <si>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</si>
  <si>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</si>
  <si>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</si>
  <si>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</si>
  <si>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</si>
  <si>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</si>
  <si>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</si>
  <si>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</si>
  <si>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</si>
  <si>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</si>
  <si>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</si>
  <si>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</si>
  <si>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</si>
  <si>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</si>
  <si>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</si>
  <si>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</si>
  <si>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</si>
  <si>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</si>
  <si>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</si>
  <si>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</si>
  <si>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</si>
  <si>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</si>
  <si>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</si>
  <si>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</si>
  <si>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</si>
  <si>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</si>
  <si>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</si>
  <si>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</si>
  <si>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</si>
  <si>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</si>
  <si>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</si>
  <si>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</si>
  <si>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</si>
  <si>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</si>
  <si>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</si>
  <si>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</si>
  <si>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</si>
  <si>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</si>
  <si>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</si>
  <si>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</si>
  <si>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</si>
  <si>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</si>
  <si>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</si>
  <si>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</si>
  <si>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</si>
  <si>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</si>
  <si>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</si>
  <si>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</si>
  <si>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</si>
  <si>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</si>
  <si>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</si>
  <si>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</si>
  <si>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</si>
  <si>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</si>
  <si>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</si>
  <si>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</si>
  <si>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</si>
  <si>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</si>
  <si>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</si>
  <si>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</si>
  <si>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</si>
  <si>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</si>
  <si>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</si>
  <si>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</si>
  <si>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</si>
  <si>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</si>
  <si>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</si>
  <si>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</si>
  <si>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</si>
  <si>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</si>
  <si>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</si>
  <si>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</si>
  <si>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</si>
  <si>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</si>
  <si>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</si>
  <si>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</si>
  <si>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</si>
  <si>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</si>
  <si>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</si>
  <si>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</si>
  <si>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</si>
  <si>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</si>
  <si>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</si>
  <si>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</si>
  <si>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</si>
  <si>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</si>
  <si>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</si>
  <si>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</si>
  <si>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</si>
  <si>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</si>
  <si>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</si>
  <si>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</si>
  <si>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</si>
  <si>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</si>
  <si>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</si>
  <si>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</si>
  <si>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</si>
  <si>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</si>
  <si>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</si>
  <si>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</si>
  <si>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</si>
  <si>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</si>
  <si>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</si>
  <si>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</si>
  <si>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</si>
  <si>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</si>
  <si>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</si>
  <si>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</si>
  <si>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</si>
  <si>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</si>
  <si>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</si>
  <si>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</si>
  <si>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</si>
  <si>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</si>
  <si>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</si>
  <si>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</si>
  <si>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</si>
  <si>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</si>
  <si>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</si>
  <si>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</si>
  <si>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</si>
  <si>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</si>
  <si>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</si>
  <si>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</si>
  <si>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</si>
  <si>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</si>
  <si>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</si>
  <si>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</si>
  <si>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</si>
  <si>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</si>
  <si>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</si>
  <si>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</si>
  <si>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</si>
  <si>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</si>
  <si>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</si>
  <si>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</si>
  <si>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</si>
  <si>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</si>
  <si>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</si>
  <si>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</si>
  <si>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</si>
  <si>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</si>
  <si>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</si>
  <si>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</si>
  <si>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</si>
  <si>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</si>
  <si>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</si>
  <si>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</si>
  <si>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</si>
  <si>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</si>
  <si>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</si>
  <si>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</si>
  <si>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</si>
  <si>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</si>
  <si>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</si>
  <si>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</si>
  <si>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</si>
  <si>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</si>
  <si>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</si>
  <si>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</si>
  <si>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</si>
  <si>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</si>
  <si>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</si>
  <si>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</si>
  <si>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</si>
  <si>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</si>
  <si>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</si>
  <si>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</si>
  <si>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</si>
  <si>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</si>
  <si>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</si>
  <si>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</si>
  <si>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</si>
  <si>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</si>
  <si>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</si>
  <si>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</si>
  <si>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</si>
  <si>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</si>
  <si>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</si>
  <si>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</si>
  <si>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</si>
  <si>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</si>
  <si>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</si>
  <si>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</si>
  <si>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</si>
  <si>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</si>
  <si>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</si>
  <si>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</si>
  <si>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</si>
  <si>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</si>
  <si>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</si>
  <si>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</si>
  <si>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</si>
  <si>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</si>
  <si>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</si>
  <si>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</si>
  <si>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</si>
  <si>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</si>
  <si>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</si>
  <si>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</si>
  <si>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</si>
  <si>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</si>
  <si>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</si>
  <si>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</si>
  <si>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</si>
  <si>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</si>
  <si>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</si>
  <si>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</si>
  <si>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</si>
  <si>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</si>
  <si>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</si>
  <si>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</si>
  <si>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</si>
  <si>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</si>
  <si>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</si>
  <si>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</si>
  <si>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</si>
  <si>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</si>
  <si>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</si>
  <si>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</si>
  <si>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</si>
  <si>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</si>
  <si>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</si>
  <si>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</si>
  <si>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</si>
  <si>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</si>
  <si>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</si>
  <si>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</si>
  <si>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</si>
  <si>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</si>
  <si>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</si>
  <si>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</si>
  <si>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</si>
  <si>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</si>
  <si>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</si>
  <si>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</si>
  <si>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</si>
  <si>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</si>
  <si>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</si>
  <si>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</si>
  <si>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</si>
  <si>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</si>
  <si>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</si>
  <si>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</si>
  <si>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</si>
  <si>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</si>
  <si>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</si>
  <si>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</si>
  <si>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</si>
  <si>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</si>
  <si>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</si>
  <si>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</si>
  <si>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</si>
  <si>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</si>
  <si>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</si>
  <si>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</si>
  <si>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</si>
  <si>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</si>
  <si>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</si>
  <si>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</si>
  <si>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</si>
  <si>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</si>
  <si>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</si>
  <si>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</si>
  <si>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</si>
  <si>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</si>
  <si>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</si>
  <si>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</si>
  <si>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</si>
  <si>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</si>
  <si>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</si>
  <si>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</si>
  <si>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</si>
  <si>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</si>
  <si>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</si>
  <si>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</si>
  <si>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</si>
  <si>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</si>
  <si>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</si>
  <si>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</si>
  <si>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</si>
  <si>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</si>
  <si>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</si>
  <si>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</si>
  <si>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</si>
  <si>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</si>
  <si>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</si>
  <si>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</si>
  <si>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</si>
  <si>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</si>
  <si>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</si>
  <si>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</si>
  <si>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</si>
  <si>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</si>
  <si>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</si>
  <si>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</si>
  <si>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</si>
  <si>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</si>
  <si>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</si>
  <si>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</si>
  <si>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</si>
  <si>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</si>
  <si>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</si>
  <si>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</si>
  <si>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</si>
  <si>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</si>
  <si>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</si>
  <si>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</si>
  <si>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</si>
  <si>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</si>
  <si>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</si>
  <si>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</si>
  <si>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</si>
  <si>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</si>
  <si>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</si>
  <si>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</si>
  <si>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</si>
  <si>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</si>
  <si>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</si>
  <si>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</si>
  <si>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</si>
  <si>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</si>
  <si>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</si>
  <si>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</si>
  <si>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</si>
  <si>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</si>
  <si>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</si>
  <si>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</si>
  <si>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</si>
  <si>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</si>
  <si>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</si>
  <si>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</si>
  <si>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</si>
  <si>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</si>
  <si>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</si>
  <si>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</si>
  <si>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</si>
  <si>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</si>
  <si>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</si>
  <si>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</si>
  <si>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</si>
  <si>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</si>
  <si>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</si>
  <si>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</si>
  <si>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</si>
  <si>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</si>
  <si>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</si>
  <si>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</si>
  <si>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</si>
  <si>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</si>
  <si>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</si>
  <si>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</si>
  <si>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</si>
  <si>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</si>
  <si>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</si>
  <si>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</si>
  <si>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</si>
  <si>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</si>
  <si>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</si>
  <si>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</si>
  <si>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</si>
  <si>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</si>
  <si>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</si>
  <si>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</si>
  <si>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</si>
  <si>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</si>
  <si>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</si>
  <si>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</si>
  <si>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</si>
  <si>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</si>
  <si>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</si>
  <si>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</si>
  <si>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</si>
  <si>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</si>
  <si>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</si>
  <si>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</si>
  <si>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</si>
  <si>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</si>
  <si>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</si>
  <si>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</si>
  <si>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</si>
  <si>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</si>
  <si>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</si>
  <si>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</si>
  <si>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</si>
  <si>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</si>
  <si>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</si>
  <si>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</si>
  <si>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</si>
  <si>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</si>
  <si>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</si>
  <si>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</si>
  <si>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</si>
  <si>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</si>
  <si>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</si>
  <si>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</si>
  <si>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</si>
  <si>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</si>
  <si>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</si>
  <si>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</si>
  <si>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</si>
  <si>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</si>
  <si>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</si>
  <si>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</si>
  <si>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</si>
  <si>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</si>
  <si>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</si>
  <si>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</si>
  <si>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</si>
  <si>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</si>
  <si>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</si>
  <si>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</si>
  <si>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</si>
  <si>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</si>
  <si>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</si>
  <si>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</si>
  <si>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</si>
  <si>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</si>
  <si>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</si>
  <si>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</si>
  <si>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</si>
  <si>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</si>
  <si>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</si>
  <si>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</si>
  <si>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</si>
  <si>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</si>
  <si>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</si>
  <si>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</si>
  <si>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</si>
  <si>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</si>
  <si>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</si>
  <si>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</si>
  <si>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</si>
  <si>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</si>
  <si>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</si>
  <si>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</si>
  <si>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</si>
  <si>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</si>
  <si>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</si>
  <si>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</si>
  <si>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</si>
  <si>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</si>
  <si>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</si>
  <si>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</si>
  <si>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</si>
  <si>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</si>
  <si>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</si>
  <si>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</si>
  <si>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</si>
  <si>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</si>
  <si>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</si>
  <si>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</si>
  <si>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</si>
  <si>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</si>
  <si>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</si>
  <si>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</si>
  <si>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</si>
  <si>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</si>
  <si>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</si>
  <si>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</si>
  <si>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</si>
  <si>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</si>
  <si>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</si>
  <si>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</si>
  <si>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</si>
  <si>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</si>
  <si>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</si>
  <si>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</si>
  <si>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</si>
  <si>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</si>
  <si>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</si>
  <si>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</si>
  <si>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</si>
  <si>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</si>
  <si>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</si>
  <si>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</si>
  <si>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</si>
  <si>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</si>
  <si>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</si>
  <si>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</si>
  <si>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</si>
  <si>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</si>
  <si>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</si>
  <si>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</si>
  <si>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</si>
  <si>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</si>
  <si>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</si>
  <si>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</si>
  <si>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</si>
  <si>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</si>
  <si>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</si>
  <si>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</si>
  <si>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</si>
  <si>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</si>
  <si>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</si>
  <si>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</si>
  <si>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</si>
  <si>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</si>
  <si>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</si>
  <si>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</si>
  <si>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</si>
  <si>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</si>
  <si>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</si>
  <si>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</si>
  <si>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</si>
  <si>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</si>
  <si>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</si>
  <si>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</si>
  <si>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</si>
  <si>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</si>
  <si>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</si>
  <si>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</si>
  <si>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</si>
  <si>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</si>
  <si>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</si>
  <si>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</si>
  <si>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</si>
  <si>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</si>
  <si>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</si>
  <si>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</si>
  <si>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</si>
  <si>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</si>
  <si>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</si>
  <si>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</si>
  <si>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</si>
  <si>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</si>
  <si>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</si>
  <si>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</si>
  <si>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</si>
  <si>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</si>
  <si>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</si>
  <si>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</si>
  <si>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</si>
  <si>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</si>
  <si>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</si>
  <si>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</si>
  <si>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</si>
  <si>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</si>
  <si>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</si>
  <si>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</si>
  <si>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</si>
  <si>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</si>
  <si>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</si>
  <si>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</si>
  <si>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</si>
  <si>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</si>
  <si>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</si>
  <si>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</si>
  <si>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</si>
  <si>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</si>
  <si>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</si>
  <si>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</si>
  <si>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</si>
  <si>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</si>
  <si>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</si>
  <si>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</si>
  <si>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</si>
  <si>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</si>
  <si>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</si>
  <si>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</si>
  <si>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</si>
  <si>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</si>
  <si>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</si>
  <si>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</si>
  <si>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</si>
  <si>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</si>
  <si>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</si>
  <si>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</si>
  <si>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</si>
  <si>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</si>
  <si>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</si>
  <si>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</si>
  <si>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</si>
  <si>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</si>
  <si>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</si>
  <si>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</si>
  <si>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</si>
  <si>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</si>
  <si>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</si>
  <si>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</si>
  <si>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</si>
  <si>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</si>
  <si>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</si>
  <si>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</si>
  <si>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</si>
  <si>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</si>
  <si>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</si>
  <si>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</si>
  <si>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</si>
  <si>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</si>
  <si>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</si>
  <si>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</si>
  <si>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</si>
  <si>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</si>
  <si>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</si>
  <si>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</si>
  <si>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</si>
  <si>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</si>
  <si>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</si>
  <si>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</si>
  <si>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</si>
  <si>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</si>
  <si>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</si>
  <si>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</si>
  <si>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</si>
  <si>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</si>
  <si>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</si>
  <si>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</si>
  <si>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</si>
  <si>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</si>
  <si>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</si>
  <si>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</si>
  <si>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</si>
  <si>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</si>
  <si>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</si>
  <si>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</si>
  <si>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</si>
  <si>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</si>
  <si>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</si>
  <si>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</si>
  <si>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</si>
  <si>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</si>
  <si>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</si>
  <si>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</si>
  <si>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</si>
  <si>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</si>
  <si>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</si>
  <si>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</si>
  <si>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</si>
  <si>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</si>
  <si>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</si>
  <si>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</si>
  <si>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</si>
  <si>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</si>
  <si>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</si>
  <si>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</si>
  <si>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</si>
  <si>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</si>
  <si>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</si>
  <si>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</si>
  <si>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</si>
  <si>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</si>
  <si>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</si>
  <si>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</si>
  <si>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</si>
  <si>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</si>
  <si>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</si>
  <si>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</si>
  <si>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</si>
  <si>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</si>
  <si>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</si>
  <si>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</si>
  <si>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</si>
  <si>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</si>
  <si>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</si>
  <si>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</si>
  <si>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</si>
  <si>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</si>
  <si>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</si>
  <si>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</si>
  <si>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</si>
  <si>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</si>
  <si>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</si>
  <si>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</si>
  <si>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</si>
  <si>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</si>
  <si>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</si>
  <si>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</si>
  <si>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</si>
  <si>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</si>
  <si>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</si>
  <si>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</si>
  <si>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</si>
  <si>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</si>
  <si>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</si>
  <si>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</si>
  <si>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</si>
  <si>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</si>
  <si>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</si>
  <si>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</si>
  <si>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</si>
  <si>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</si>
  <si>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</si>
  <si>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</si>
  <si>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</si>
  <si>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</si>
  <si>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</si>
  <si>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</si>
  <si>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</si>
  <si>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</si>
  <si>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</si>
  <si>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</si>
  <si>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</si>
  <si>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</si>
  <si>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</si>
  <si>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</si>
  <si>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</si>
  <si>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</si>
  <si>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</si>
  <si>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</si>
  <si>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</si>
  <si>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</si>
  <si>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</si>
  <si>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</si>
  <si>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</si>
  <si>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</si>
  <si>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</si>
  <si>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</si>
  <si>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</si>
  <si>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</si>
  <si>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</si>
  <si>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</si>
  <si>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</si>
  <si>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</si>
  <si>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</si>
  <si>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</si>
  <si>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</si>
  <si>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</si>
  <si>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</si>
  <si>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</si>
  <si>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</si>
  <si>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</si>
  <si>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</si>
  <si>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</si>
  <si>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</si>
  <si>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</si>
  <si>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</si>
  <si>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</si>
  <si>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</si>
  <si>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</si>
  <si>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</si>
  <si>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</si>
  <si>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</si>
  <si>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</si>
  <si>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</si>
  <si>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</si>
  <si>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</si>
  <si>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</si>
  <si>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</si>
  <si>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</si>
  <si>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</si>
  <si>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</si>
  <si>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</si>
  <si>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</si>
  <si>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</si>
  <si>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</si>
  <si>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</si>
  <si>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</si>
  <si>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</si>
  <si>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</si>
  <si>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</si>
  <si>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</si>
  <si>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</si>
  <si>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</si>
  <si>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</si>
  <si>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</si>
  <si>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</si>
  <si>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</si>
  <si>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</si>
  <si>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</si>
  <si>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</si>
  <si>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</si>
  <si>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</si>
  <si>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</si>
  <si>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</si>
  <si>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</si>
  <si>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</si>
  <si>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</si>
  <si>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</si>
  <si>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</si>
  <si>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</si>
  <si>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</si>
  <si>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</si>
  <si>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</si>
  <si>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</si>
  <si>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</si>
  <si>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</si>
  <si>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</si>
  <si>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</si>
  <si>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</si>
  <si>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</si>
  <si>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</si>
  <si>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</si>
  <si>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</si>
  <si>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</si>
  <si>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</si>
  <si>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</si>
  <si>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</si>
  <si>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</si>
  <si>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</si>
  <si>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</si>
  <si>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</si>
  <si>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</si>
  <si>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</si>
  <si>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</si>
  <si>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</si>
  <si>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</si>
  <si>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</si>
  <si>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</si>
  <si>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</si>
  <si>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</si>
  <si>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</si>
  <si>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</si>
  <si>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</si>
  <si>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</si>
  <si>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</si>
  <si>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</si>
  <si>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</si>
  <si>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</si>
  <si>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</si>
  <si>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</si>
  <si>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</si>
  <si>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</si>
  <si>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</si>
  <si>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</si>
  <si>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</si>
  <si>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</si>
  <si>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</si>
  <si>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</si>
  <si>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</si>
  <si>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</si>
  <si>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</si>
  <si>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</si>
  <si>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</si>
  <si>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</si>
  <si>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</si>
  <si>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</si>
  <si>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</si>
  <si>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</si>
  <si>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</si>
  <si>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</si>
  <si>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</si>
  <si>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</si>
  <si>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</si>
  <si>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</si>
  <si>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</si>
  <si>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</si>
  <si>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</si>
  <si>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</si>
  <si>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</si>
  <si>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</si>
  <si>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</si>
  <si>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</si>
  <si>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</si>
  <si>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</si>
  <si>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</si>
  <si>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</si>
  <si>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</si>
  <si>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</si>
  <si>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</si>
  <si>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</si>
  <si>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</si>
  <si>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</si>
  <si>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</si>
  <si>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</si>
  <si>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</si>
  <si>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</si>
  <si>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</si>
  <si>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</si>
  <si>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</si>
  <si>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</si>
  <si>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</si>
  <si>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</si>
  <si>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</si>
  <si>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</si>
  <si>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</si>
  <si>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</si>
  <si>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</si>
  <si>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</si>
  <si>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</si>
  <si>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</si>
  <si>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</si>
  <si>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</si>
  <si>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</si>
  <si>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</si>
  <si>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</si>
  <si>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</si>
  <si>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</si>
  <si>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</si>
  <si>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</si>
  <si>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</si>
  <si>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</si>
  <si>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</si>
  <si>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</si>
  <si>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</si>
  <si>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</si>
  <si>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</si>
  <si>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</si>
  <si>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</si>
  <si>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</si>
  <si>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</si>
  <si>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</si>
  <si>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</si>
  <si>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</si>
  <si>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</si>
  <si>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</si>
  <si>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</si>
  <si>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</si>
  <si>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</si>
  <si>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</si>
  <si>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</si>
  <si>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</si>
  <si>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</si>
  <si>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</si>
  <si>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</si>
  <si>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</si>
  <si>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</si>
  <si>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</si>
  <si>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</si>
  <si>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</si>
  <si>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</si>
  <si>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</si>
  <si>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</si>
  <si>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</si>
  <si>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</si>
  <si>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</si>
  <si>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</si>
  <si>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</si>
  <si>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</si>
  <si>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</si>
  <si>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</si>
  <si>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</si>
  <si>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</si>
  <si>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</si>
  <si>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</si>
  <si>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</si>
  <si>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</si>
  <si>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</si>
  <si>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</si>
  <si>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</si>
  <si>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</si>
  <si>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</si>
  <si>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</si>
  <si>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</si>
  <si>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</si>
  <si>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</si>
  <si>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</si>
  <si>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</si>
  <si>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</si>
  <si>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</si>
  <si>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</si>
  <si>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</si>
  <si>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</si>
  <si>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</si>
  <si>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</si>
  <si>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</si>
  <si>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</si>
  <si>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</si>
  <si>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</si>
  <si>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</si>
  <si>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</si>
  <si>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</si>
  <si>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</si>
  <si>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</si>
  <si>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</si>
  <si>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</si>
  <si>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</si>
  <si>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</si>
  <si>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</si>
  <si>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</si>
  <si>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</si>
  <si>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</si>
  <si>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</si>
  <si>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</si>
  <si>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</si>
  <si>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</si>
  <si>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</si>
  <si>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</si>
  <si>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</si>
  <si>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</si>
  <si>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</si>
  <si>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</si>
  <si>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</si>
  <si>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</si>
  <si>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</si>
  <si>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</si>
  <si>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</si>
  <si>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</si>
  <si>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</si>
  <si>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</si>
  <si>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</si>
  <si>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</si>
  <si>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</si>
  <si>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</si>
  <si>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</si>
  <si>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</si>
  <si>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</si>
  <si>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</si>
  <si>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</si>
  <si>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</si>
  <si>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</si>
  <si>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</si>
  <si>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</si>
  <si>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</si>
  <si>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</si>
  <si>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</si>
  <si>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</si>
  <si>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</si>
  <si>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</si>
  <si>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</si>
  <si>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</si>
  <si>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</si>
  <si>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</si>
  <si>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</si>
  <si>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</si>
  <si>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</si>
  <si>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</si>
  <si>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</si>
  <si>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</si>
  <si>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</si>
  <si>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</si>
  <si>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</si>
  <si>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</si>
  <si>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</si>
  <si>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</si>
  <si>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</si>
  <si>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</si>
  <si>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</si>
  <si>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</si>
  <si>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</si>
  <si>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</si>
  <si>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</si>
  <si>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</si>
  <si>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</si>
  <si>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</si>
  <si>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</si>
  <si>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</si>
  <si>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</si>
  <si>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</si>
  <si>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</si>
  <si>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</si>
  <si>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</si>
  <si>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</si>
  <si>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</si>
  <si>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</si>
  <si>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</si>
  <si>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</si>
  <si>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</si>
  <si>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</si>
  <si>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</si>
  <si>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</si>
  <si>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</si>
  <si>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</si>
  <si>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</si>
  <si>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</si>
  <si>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</si>
  <si>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</si>
  <si>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</si>
  <si>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</si>
  <si>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</si>
  <si>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</si>
  <si>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</si>
  <si>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</si>
  <si>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</si>
  <si>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</si>
  <si>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</si>
  <si>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</si>
  <si>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</si>
  <si>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</si>
  <si>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</si>
  <si>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</si>
  <si>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</si>
  <si>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</si>
  <si>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</si>
  <si>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</si>
  <si>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</si>
  <si>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</si>
  <si>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</si>
  <si>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</si>
  <si>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</si>
  <si>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</si>
  <si>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</si>
  <si>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</si>
  <si>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</si>
  <si>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</si>
  <si>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</si>
  <si>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</si>
  <si>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</si>
  <si>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</si>
  <si>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</si>
  <si>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</si>
  <si>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</si>
  <si>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</si>
  <si>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</si>
  <si>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</si>
  <si>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</si>
  <si>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</si>
  <si>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</si>
  <si>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</si>
  <si>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</si>
  <si>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</si>
  <si>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</si>
  <si>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</si>
  <si>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</si>
  <si>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</si>
  <si>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</si>
  <si>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</si>
  <si>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</si>
  <si>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</si>
  <si>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</si>
  <si>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</si>
  <si>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</si>
  <si>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</si>
  <si>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</si>
  <si>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</si>
  <si>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</si>
  <si>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</si>
  <si>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</si>
  <si>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</si>
  <si>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</si>
  <si>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</si>
  <si>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</si>
  <si>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</si>
  <si>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</si>
  <si>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</si>
  <si>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</si>
  <si>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</si>
  <si>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</si>
  <si>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</si>
  <si>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</si>
  <si>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</si>
  <si>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</si>
  <si>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</si>
  <si>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</si>
  <si>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</si>
  <si>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</si>
  <si>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</si>
  <si>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</si>
  <si>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</si>
  <si>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</si>
  <si>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</si>
  <si>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</si>
  <si>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</si>
  <si>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</si>
  <si>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</si>
  <si>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</si>
  <si>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</si>
  <si>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</si>
  <si>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</si>
  <si>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</si>
  <si>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</si>
  <si>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</si>
  <si>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</si>
  <si>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</si>
  <si>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</si>
  <si>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</si>
  <si>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</si>
  <si>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</si>
  <si>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</si>
  <si>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</si>
  <si>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</si>
  <si>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</si>
  <si>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</si>
  <si>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</si>
  <si>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</si>
  <si>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</si>
  <si>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</si>
  <si>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</si>
  <si>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</si>
  <si>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</si>
  <si>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</si>
  <si>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</si>
  <si>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</si>
  <si>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</si>
  <si>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</si>
  <si>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</si>
  <si>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</si>
  <si>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</si>
  <si>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</si>
  <si>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</si>
  <si>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</si>
  <si>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</si>
  <si>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</si>
  <si>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</si>
  <si>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</si>
  <si>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</si>
  <si>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</si>
  <si>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</si>
  <si>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</si>
  <si>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</si>
  <si>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</si>
  <si>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</si>
  <si>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</si>
  <si>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</si>
  <si>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</si>
  <si>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</si>
  <si>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</si>
  <si>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</si>
  <si>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</si>
  <si>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</si>
  <si>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</si>
  <si>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</si>
  <si>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</si>
  <si>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</si>
  <si>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</si>
  <si>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</si>
  <si>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</si>
  <si>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</si>
  <si>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</si>
  <si>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</si>
  <si>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</si>
  <si>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</si>
  <si>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</si>
  <si>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</si>
  <si>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</si>
  <si>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</si>
  <si>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</si>
  <si>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</si>
  <si>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</si>
  <si>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</si>
  <si>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</si>
  <si>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</si>
  <si>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</si>
  <si>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</si>
  <si>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</si>
  <si>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</si>
  <si>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</si>
  <si>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</si>
  <si>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</si>
  <si>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</si>
  <si>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</si>
  <si>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</si>
  <si>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</si>
  <si>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</si>
  <si>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</si>
  <si>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</si>
  <si>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</si>
  <si>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</si>
  <si>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</si>
  <si>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</si>
  <si>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</si>
  <si>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</si>
  <si>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</si>
  <si>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</si>
  <si>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</si>
  <si>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</si>
  <si>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</si>
  <si>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</si>
  <si>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</si>
  <si>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</si>
  <si>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</si>
  <si>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</si>
  <si>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</si>
  <si>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</si>
  <si>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</si>
  <si>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</si>
  <si>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</si>
  <si>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</si>
  <si>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</si>
  <si>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</si>
  <si>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</si>
  <si>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</si>
  <si>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</si>
  <si>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</si>
  <si>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</si>
  <si>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</si>
  <si>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</si>
  <si>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</si>
  <si>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</si>
  <si>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</si>
  <si>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</si>
  <si>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</si>
  <si>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</si>
  <si>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</si>
  <si>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</si>
  <si>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</si>
  <si>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</si>
  <si>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</si>
  <si>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</si>
  <si>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</si>
  <si>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</si>
  <si>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</si>
  <si>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</si>
  <si>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</si>
  <si>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</si>
  <si>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</si>
  <si>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</si>
  <si>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</si>
  <si>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</si>
  <si>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</si>
  <si>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</si>
  <si>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</si>
  <si>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</si>
  <si>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</si>
  <si>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</si>
  <si>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</si>
  <si>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</si>
  <si>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</si>
  <si>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</si>
  <si>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</si>
  <si>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</si>
  <si>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</si>
  <si>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</si>
  <si>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</si>
  <si>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</si>
  <si>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</si>
  <si>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</si>
  <si>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</si>
  <si>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</si>
  <si>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</si>
  <si>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</si>
  <si>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</si>
  <si>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</si>
  <si>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</si>
  <si>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</si>
  <si>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</si>
  <si>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</si>
  <si>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</si>
  <si>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</si>
  <si>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</si>
  <si>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</si>
  <si>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</si>
  <si>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</si>
  <si>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</si>
  <si>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</si>
  <si>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</si>
  <si>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</si>
  <si>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</si>
  <si>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</si>
  <si>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</si>
  <si>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</si>
  <si>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</si>
  <si>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</si>
  <si>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</si>
  <si>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</si>
  <si>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</si>
  <si>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</si>
  <si>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</si>
  <si>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</si>
  <si>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</si>
  <si>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</si>
  <si>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</si>
  <si>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</si>
  <si>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</si>
  <si>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</si>
  <si>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</si>
  <si>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</si>
  <si>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</si>
  <si>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</si>
  <si>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</si>
  <si>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</si>
  <si>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</si>
  <si>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</si>
  <si>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</si>
  <si>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</si>
  <si>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</si>
  <si>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</si>
  <si>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</si>
  <si>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</si>
  <si>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</si>
  <si>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</si>
  <si>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</si>
  <si>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</si>
  <si>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</si>
  <si>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</si>
  <si>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</si>
  <si>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</si>
  <si>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</si>
  <si>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</si>
  <si>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</si>
  <si>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</si>
  <si>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</si>
  <si>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</si>
  <si>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</si>
  <si>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</si>
  <si>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</si>
  <si>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</si>
  <si>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</si>
  <si>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</si>
  <si>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</si>
  <si>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</si>
  <si>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</si>
  <si>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</si>
  <si>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</si>
  <si>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</si>
  <si>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</si>
  <si>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</si>
  <si>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</si>
  <si>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</si>
  <si>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</si>
  <si>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</si>
  <si>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</si>
  <si>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</si>
  <si>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</si>
  <si>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</si>
  <si>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</si>
  <si>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</si>
  <si>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</si>
  <si>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</si>
  <si>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</si>
  <si>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</si>
  <si>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</si>
  <si>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</si>
  <si>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</si>
  <si>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</si>
  <si>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</si>
  <si>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</si>
  <si>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</si>
  <si>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</si>
  <si>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</si>
  <si>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</si>
  <si>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</si>
  <si>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</si>
  <si>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</si>
  <si>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</si>
  <si>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</si>
  <si>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</si>
  <si>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</si>
  <si>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</si>
  <si>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</si>
  <si>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</si>
  <si>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</si>
  <si>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</si>
  <si>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</si>
  <si>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</si>
  <si>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</si>
  <si>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</si>
  <si>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</si>
  <si>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</si>
  <si>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</si>
  <si>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</si>
  <si>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</si>
  <si>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</si>
  <si>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</si>
  <si>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</si>
  <si>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</si>
  <si>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</si>
  <si>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</si>
  <si>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</si>
  <si>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</si>
  <si>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</si>
  <si>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</si>
  <si>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</si>
  <si>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</si>
  <si>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</si>
  <si>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</si>
  <si>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</si>
  <si>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</si>
  <si>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</si>
  <si>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</si>
  <si>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</si>
  <si>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</si>
  <si>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</si>
  <si>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</si>
  <si>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</si>
  <si>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</si>
  <si>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</si>
  <si>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</si>
  <si>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</si>
  <si>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</si>
  <si>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</si>
  <si>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</si>
  <si>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</si>
  <si>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</si>
  <si>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</si>
  <si>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</si>
  <si>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</si>
  <si>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</si>
  <si>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</si>
  <si>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</si>
  <si>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</si>
  <si>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</si>
  <si>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</si>
  <si>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</si>
  <si>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</si>
  <si>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</si>
  <si>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</si>
  <si>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</si>
  <si>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</si>
  <si>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</si>
  <si>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</si>
  <si>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</si>
  <si>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</si>
  <si>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</si>
  <si>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</si>
  <si>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</si>
  <si>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</si>
  <si>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</si>
  <si>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</si>
  <si>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</si>
  <si>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</si>
  <si>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</si>
  <si>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</si>
  <si>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</si>
  <si>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</si>
  <si>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</si>
  <si>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</si>
  <si>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</si>
  <si>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</si>
  <si>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</si>
  <si>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</si>
  <si>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</si>
  <si>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</si>
  <si>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</si>
  <si>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</si>
  <si>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</si>
  <si>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</si>
  <si>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</si>
  <si>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</si>
  <si>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</si>
  <si>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</si>
  <si>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</si>
  <si>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</si>
  <si>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</si>
  <si>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</si>
  <si>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</si>
  <si>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</si>
  <si>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</si>
  <si>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</si>
  <si>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</si>
  <si>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</si>
  <si>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</si>
  <si>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</si>
  <si>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</si>
  <si>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</si>
  <si>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</si>
  <si>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</si>
  <si>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</si>
  <si>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</si>
  <si>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</si>
  <si>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</si>
  <si>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</si>
  <si>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</si>
  <si>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</si>
  <si>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</si>
  <si>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</si>
  <si>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</si>
  <si>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</si>
  <si>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</si>
  <si>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</si>
  <si>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</si>
  <si>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</si>
  <si>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</si>
  <si>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</si>
  <si>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</si>
  <si>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</si>
  <si>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</si>
  <si>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</si>
  <si>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</si>
  <si>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</si>
  <si>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</si>
  <si>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</si>
  <si>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</si>
  <si>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</si>
  <si>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</si>
  <si>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</si>
  <si>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</si>
  <si>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</si>
  <si>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</si>
  <si>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</si>
  <si>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</si>
  <si>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</si>
  <si>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</si>
  <si>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</si>
  <si>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</si>
  <si>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</si>
  <si>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</si>
  <si>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</si>
  <si>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</si>
  <si>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</si>
  <si>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</si>
  <si>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</si>
  <si>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</si>
  <si>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</si>
  <si>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</si>
  <si>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</si>
  <si>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</si>
  <si>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</si>
  <si>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</si>
  <si>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</si>
  <si>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</si>
  <si>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</si>
  <si>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</si>
  <si>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</si>
  <si>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</si>
  <si>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</si>
  <si>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</si>
  <si>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</si>
  <si>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</si>
  <si>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</si>
  <si>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</si>
  <si>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</si>
  <si>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</si>
  <si>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</si>
  <si>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</si>
  <si>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</si>
  <si>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</si>
  <si>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</si>
  <si>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</si>
  <si>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</si>
  <si>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</si>
  <si>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</si>
  <si>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</si>
  <si>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</si>
  <si>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</si>
  <si>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</si>
  <si>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</si>
  <si>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</si>
  <si>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</si>
  <si>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</si>
  <si>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</si>
  <si>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</si>
  <si>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</si>
  <si>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</si>
  <si>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</si>
  <si>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</si>
  <si>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</si>
  <si>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</si>
  <si>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</si>
  <si>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</si>
  <si>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</si>
  <si>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</si>
  <si>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</si>
  <si>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</si>
  <si>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</si>
  <si>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</si>
  <si>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</si>
  <si>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</si>
  <si>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</si>
  <si>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</si>
  <si>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</si>
  <si>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</si>
  <si>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</si>
  <si>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</si>
  <si>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</si>
  <si>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</si>
  <si>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</si>
  <si>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</si>
  <si>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</si>
  <si>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</si>
  <si>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</si>
  <si>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</si>
  <si>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</si>
  <si>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</si>
  <si>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</si>
  <si>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</si>
  <si>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</si>
  <si>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</si>
  <si>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</si>
  <si>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</si>
  <si>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</si>
  <si>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</si>
  <si>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</si>
  <si>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</si>
  <si>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</si>
  <si>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</si>
  <si>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</si>
  <si>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</si>
  <si>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</si>
  <si>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</si>
  <si>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</si>
  <si>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</si>
  <si>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</si>
  <si>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</si>
  <si>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</si>
  <si>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</si>
  <si>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</si>
  <si>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</si>
  <si>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</si>
  <si>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</si>
  <si>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</si>
  <si>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</si>
  <si>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</si>
  <si>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</si>
  <si>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</si>
  <si>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</si>
  <si>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</si>
  <si>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</si>
  <si>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</si>
  <si>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</si>
  <si>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</si>
  <si>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</si>
  <si>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</si>
  <si>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</si>
  <si>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</si>
  <si>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</si>
  <si>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</si>
  <si>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</si>
  <si>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</si>
  <si>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</si>
  <si>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</si>
  <si>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</si>
  <si>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</si>
  <si>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</si>
  <si>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</si>
  <si>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</si>
  <si>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</si>
  <si>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</si>
  <si>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</si>
  <si>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</si>
  <si>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</si>
  <si>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</si>
  <si>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</si>
  <si>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</si>
  <si>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</si>
  <si>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</si>
  <si>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</si>
  <si>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</si>
  <si>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</si>
  <si>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</si>
  <si>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</si>
  <si>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</si>
  <si>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</si>
  <si>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</si>
  <si>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</si>
  <si>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</si>
  <si>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</si>
  <si>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</si>
  <si>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</si>
  <si>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</si>
  <si>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</si>
  <si>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</si>
  <si>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</si>
  <si>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</si>
  <si>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</si>
  <si>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</si>
  <si>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</si>
  <si>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</si>
  <si>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</si>
  <si>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</si>
  <si>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</si>
  <si>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</si>
  <si>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</si>
  <si>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</si>
  <si>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</si>
  <si>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</si>
  <si>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</si>
  <si>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</si>
  <si>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</si>
  <si>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</si>
  <si>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</si>
  <si>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</si>
  <si>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</si>
  <si>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</si>
  <si>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</si>
  <si>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</si>
  <si>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</si>
  <si>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</si>
  <si>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</si>
  <si>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</si>
  <si>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</si>
  <si>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</si>
  <si>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</si>
  <si>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</si>
  <si>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</si>
  <si>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</si>
  <si>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</si>
  <si>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</si>
  <si>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</si>
  <si>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</si>
  <si>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</si>
  <si>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</si>
  <si>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</si>
  <si>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</si>
  <si>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</si>
  <si>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</si>
  <si>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</si>
  <si>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</si>
  <si>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</si>
  <si>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</si>
  <si>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</si>
  <si>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</si>
  <si>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</si>
  <si>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</si>
  <si>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</si>
  <si>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</si>
  <si>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</si>
  <si>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</si>
  <si>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</si>
  <si>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</si>
  <si>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</si>
  <si>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</si>
  <si>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</si>
  <si>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</si>
  <si>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</si>
  <si>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</si>
  <si>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</si>
  <si>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</si>
  <si>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</si>
  <si>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</si>
  <si>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</si>
  <si>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</si>
  <si>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</si>
  <si>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</si>
  <si>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</si>
  <si>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</si>
  <si>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</si>
  <si>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</si>
  <si>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</si>
  <si>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</si>
  <si>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</si>
  <si>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</si>
  <si>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</si>
  <si>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</si>
  <si>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</si>
  <si>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</si>
  <si>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</si>
  <si>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</si>
  <si>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</si>
  <si>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</si>
  <si>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</si>
  <si>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</si>
  <si>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</si>
  <si>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</si>
  <si>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</si>
  <si>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</si>
  <si>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</si>
  <si>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</si>
  <si>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</si>
  <si>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</si>
  <si>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</si>
  <si>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</si>
  <si>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</si>
  <si>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</si>
  <si>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</si>
  <si>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</si>
  <si>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</si>
  <si>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</si>
  <si>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</si>
  <si>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</si>
  <si>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</si>
  <si>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</si>
  <si>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</si>
  <si>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</si>
  <si>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</si>
  <si>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</si>
  <si>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</si>
  <si>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</si>
  <si>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</si>
  <si>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</si>
  <si>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</si>
  <si>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</si>
  <si>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</si>
  <si>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</si>
  <si>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</si>
  <si>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</si>
  <si>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</si>
  <si>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</si>
  <si>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</si>
  <si>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</si>
  <si>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</si>
  <si>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</si>
  <si>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</si>
  <si>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</si>
  <si>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</si>
  <si>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</si>
  <si>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</si>
  <si>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</si>
  <si>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</si>
  <si>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</si>
  <si>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</si>
  <si>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</si>
  <si>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</si>
  <si>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</si>
  <si>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</si>
  <si>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</si>
  <si>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</si>
  <si>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</si>
  <si>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</si>
  <si>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</si>
  <si>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</si>
  <si>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</si>
  <si>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</si>
  <si>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</si>
  <si>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</si>
  <si>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</si>
  <si>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</si>
  <si>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</si>
  <si>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</si>
  <si>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</si>
  <si>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</si>
  <si>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</si>
  <si>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</si>
  <si>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</si>
  <si>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</si>
  <si>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</si>
  <si>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</si>
  <si>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</si>
  <si>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</si>
  <si>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</si>
  <si>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</si>
  <si>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</si>
  <si>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</si>
  <si>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</si>
  <si>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</si>
  <si>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</si>
  <si>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</si>
  <si>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</si>
  <si>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</si>
  <si>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</si>
  <si>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</si>
  <si>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</si>
  <si>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</si>
  <si>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</si>
  <si>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</si>
  <si>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</si>
  <si>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</si>
  <si>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</si>
  <si>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</si>
  <si>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</si>
  <si>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</si>
  <si>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</si>
  <si>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</si>
  <si>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</si>
  <si>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</si>
  <si>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</si>
  <si>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</si>
  <si>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</si>
  <si>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</si>
  <si>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</si>
  <si>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</si>
  <si>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</si>
  <si>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</si>
  <si>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</si>
  <si>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</si>
  <si>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</si>
  <si>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</si>
  <si>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</si>
  <si>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</si>
  <si>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</si>
  <si>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</si>
  <si>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</si>
  <si>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</si>
  <si>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</si>
  <si>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</si>
  <si>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</si>
  <si>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</si>
  <si>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</si>
  <si>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</si>
  <si>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</si>
  <si>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</si>
  <si>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</si>
  <si>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</si>
  <si>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</si>
  <si>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</si>
  <si>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</si>
  <si>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</si>
  <si>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</si>
  <si>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</si>
  <si>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</si>
  <si>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</si>
  <si>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</si>
  <si>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</si>
  <si>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</si>
  <si>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</si>
  <si>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</si>
  <si>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</si>
  <si>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</si>
  <si>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</si>
  <si>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</si>
  <si>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</si>
  <si>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</si>
  <si>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</si>
  <si>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</si>
  <si>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</si>
  <si>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</si>
  <si>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</si>
  <si>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</si>
  <si>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</si>
  <si>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</si>
  <si>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</si>
  <si>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</si>
  <si>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</si>
  <si>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</si>
  <si>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</si>
  <si>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</si>
  <si>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</si>
  <si>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</si>
  <si>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</si>
  <si>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</si>
  <si>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</si>
  <si>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</si>
  <si>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</si>
  <si>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</si>
  <si>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</si>
  <si>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</si>
  <si>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</si>
  <si>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</si>
  <si>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</si>
  <si>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</si>
  <si>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</si>
  <si>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</si>
  <si>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</si>
  <si>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</si>
  <si>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</si>
  <si>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</si>
  <si>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</si>
  <si>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</si>
  <si>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</si>
  <si>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</si>
  <si>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</si>
  <si>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</si>
  <si>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</si>
  <si>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</si>
  <si>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</si>
  <si>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</si>
  <si>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</si>
  <si>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</si>
  <si>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</si>
  <si>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</si>
  <si>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</si>
  <si>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</si>
  <si>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</si>
  <si>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</si>
  <si>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</si>
  <si>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</si>
  <si>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</si>
  <si>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</si>
  <si>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</si>
  <si>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</si>
  <si>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</si>
  <si>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</si>
  <si>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</si>
  <si>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</si>
  <si>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</si>
  <si>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</si>
  <si>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</si>
  <si>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</si>
  <si>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</si>
  <si>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</si>
  <si>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</si>
  <si>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</si>
  <si>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</si>
  <si>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</si>
  <si>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</si>
  <si>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</si>
  <si>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</si>
  <si>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</si>
  <si>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</si>
  <si>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</si>
  <si>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</si>
  <si>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</si>
  <si>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</si>
  <si>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</si>
  <si>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</si>
  <si>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</si>
  <si>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</si>
  <si>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</si>
  <si>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</si>
  <si>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</si>
  <si>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</si>
  <si>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</si>
  <si>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</si>
  <si>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</si>
  <si>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</si>
  <si>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</si>
  <si>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</si>
  <si>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</si>
  <si>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</si>
  <si>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</si>
  <si>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</si>
  <si>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</si>
  <si>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</si>
  <si>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</si>
  <si>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</si>
  <si>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</si>
  <si>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</si>
  <si>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</si>
  <si>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</si>
  <si>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</si>
  <si>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</si>
  <si>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</si>
  <si>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</si>
  <si>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</si>
  <si>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</si>
  <si>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</si>
  <si>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</si>
  <si>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</si>
  <si>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</si>
  <si>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</si>
  <si>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</si>
  <si>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</si>
  <si>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</si>
  <si>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</si>
  <si>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</si>
  <si>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</si>
  <si>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</si>
  <si>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</si>
  <si>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</si>
  <si>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</si>
  <si>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</si>
  <si>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</si>
  <si>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</si>
  <si>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</si>
  <si>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</si>
  <si>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</si>
  <si>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</si>
  <si>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</si>
  <si>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</si>
  <si>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</si>
  <si>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</si>
  <si>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</si>
  <si>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</si>
  <si>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</si>
  <si>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</si>
  <si>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</si>
  <si>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</si>
  <si>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</si>
  <si>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</si>
  <si>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</si>
  <si>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</si>
  <si>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</si>
  <si>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</si>
  <si>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</si>
  <si>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</si>
  <si>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</si>
  <si>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</si>
  <si>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</si>
  <si>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</si>
  <si>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</si>
  <si>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</si>
  <si>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</si>
  <si>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</si>
  <si>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</si>
  <si>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</si>
  <si>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</si>
  <si>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</si>
  <si>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</si>
  <si>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</si>
  <si>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</si>
  <si>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</si>
  <si>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</si>
  <si>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</si>
  <si>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</si>
  <si>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</si>
  <si>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</si>
  <si>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</si>
  <si>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</si>
  <si>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</si>
  <si>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</si>
  <si>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</si>
  <si>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</si>
  <si>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</si>
  <si>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</si>
  <si>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</si>
  <si>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</si>
  <si>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</si>
  <si>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</si>
  <si>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</si>
  <si>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</si>
  <si>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</si>
  <si>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</si>
  <si>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</si>
  <si>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</si>
  <si>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</si>
  <si>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</si>
  <si>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</si>
  <si>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</si>
  <si>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</si>
  <si>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</si>
  <si>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</si>
  <si>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</si>
  <si>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</si>
  <si>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</si>
  <si>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</si>
  <si>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</si>
  <si>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</si>
  <si>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</si>
  <si>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</si>
  <si>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</si>
  <si>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</si>
  <si>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</si>
  <si>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</si>
  <si>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</si>
  <si>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</si>
  <si>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</si>
  <si>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</si>
  <si>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</si>
  <si>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</si>
  <si>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</si>
  <si>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</si>
  <si>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</si>
  <si>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</si>
  <si>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</si>
  <si>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</si>
  <si>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</si>
  <si>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</si>
  <si>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</si>
  <si>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</si>
  <si>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</si>
  <si>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</si>
  <si>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</si>
  <si>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</si>
  <si>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</si>
  <si>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</si>
  <si>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</si>
  <si>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</si>
  <si>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</si>
  <si>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</si>
  <si>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</si>
  <si>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</si>
  <si>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</si>
  <si>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</si>
  <si>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</si>
  <si>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</si>
  <si>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</si>
  <si>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</si>
  <si>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</si>
  <si>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</si>
  <si>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</si>
  <si>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</si>
  <si>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</si>
  <si>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</si>
  <si>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</si>
  <si>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</si>
  <si>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</si>
  <si>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</si>
  <si>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</si>
  <si>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</si>
  <si>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</si>
  <si>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</si>
  <si>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</si>
  <si>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</si>
  <si>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</si>
  <si>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</si>
  <si>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</si>
  <si>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</si>
  <si>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</si>
  <si>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</si>
  <si>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</si>
  <si>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</si>
  <si>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</si>
  <si>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</si>
  <si>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</si>
  <si>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</si>
  <si>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</si>
  <si>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</si>
  <si>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</si>
  <si>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</si>
  <si>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</si>
  <si>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</si>
  <si>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</si>
  <si>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</si>
  <si>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</si>
  <si>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</si>
  <si>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</si>
  <si>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</si>
  <si>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</si>
  <si>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</si>
  <si>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</si>
  <si>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</si>
  <si>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</si>
  <si>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</si>
  <si>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</si>
  <si>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</si>
  <si>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</si>
  <si>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</si>
  <si>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</si>
  <si>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</si>
  <si>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</si>
  <si>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</si>
  <si>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</si>
  <si>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</si>
  <si>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</si>
  <si>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</si>
  <si>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</si>
  <si>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</si>
  <si>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</si>
  <si>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</si>
  <si>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</si>
  <si>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</si>
  <si>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</si>
  <si>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</si>
  <si>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</si>
  <si>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</si>
  <si>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</si>
  <si>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</si>
  <si>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</si>
  <si>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</si>
  <si>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</si>
  <si>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</si>
  <si>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</si>
  <si>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</si>
  <si>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</si>
  <si>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</si>
  <si>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</si>
  <si>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</si>
  <si>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</si>
  <si>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</si>
  <si>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</si>
  <si>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</si>
  <si>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</si>
  <si>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</si>
  <si>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</si>
  <si>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</si>
  <si>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</si>
  <si>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</si>
  <si>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</si>
  <si>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</si>
  <si>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</si>
  <si>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</si>
  <si>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</si>
  <si>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</si>
  <si>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</si>
  <si>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</si>
  <si>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</si>
  <si>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</si>
  <si>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</si>
  <si>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</si>
  <si>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</si>
  <si>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</si>
  <si>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</si>
  <si>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</si>
  <si>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</si>
  <si>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</si>
  <si>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</si>
  <si>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</si>
  <si>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</si>
  <si>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</si>
  <si>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</si>
  <si>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</si>
  <si>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</si>
  <si>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</si>
  <si>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</si>
  <si>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</si>
  <si>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</si>
  <si>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</si>
  <si>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</si>
  <si>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</si>
  <si>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</si>
  <si>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</si>
  <si>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</si>
  <si>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</si>
  <si>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</si>
  <si>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</si>
  <si>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</si>
  <si>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</si>
  <si>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</si>
  <si>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</si>
  <si>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</si>
  <si>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</si>
  <si>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</si>
  <si>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</si>
  <si>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</si>
  <si>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</si>
  <si>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</si>
  <si>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</si>
  <si>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</si>
  <si>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</si>
  <si>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</si>
  <si>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</si>
  <si>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</si>
  <si>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</si>
  <si>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</si>
  <si>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</si>
  <si>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</si>
  <si>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</si>
  <si>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</si>
  <si>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</si>
  <si>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</si>
  <si>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</si>
  <si>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</si>
  <si>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</si>
  <si>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</si>
  <si>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</si>
  <si>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</si>
  <si>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</si>
  <si>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</si>
  <si>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</si>
  <si>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</si>
  <si>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</si>
  <si>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</si>
  <si>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</si>
  <si>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</si>
  <si>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</si>
  <si>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</si>
  <si>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</si>
  <si>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</si>
  <si>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</si>
  <si>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</si>
  <si>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</si>
  <si>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</si>
  <si>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</si>
  <si>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</si>
  <si>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</si>
  <si>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</si>
  <si>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</si>
  <si>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</si>
  <si>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</si>
  <si>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</si>
  <si>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</si>
  <si>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</si>
  <si>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</si>
  <si>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</si>
  <si>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</si>
  <si>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</si>
  <si>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</si>
  <si>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</si>
  <si>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</si>
  <si>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</si>
  <si>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</si>
  <si>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</si>
  <si>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</si>
  <si>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</si>
  <si>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</si>
  <si>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</si>
  <si>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</si>
  <si>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</si>
  <si>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</si>
  <si>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</si>
  <si>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</si>
  <si>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</si>
  <si>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</si>
  <si>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</si>
  <si>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</si>
  <si>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</si>
  <si>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</si>
  <si>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</si>
  <si>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</si>
  <si>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</si>
  <si>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</si>
  <si>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</si>
  <si>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</si>
  <si>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</si>
  <si>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</si>
  <si>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</si>
  <si>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</si>
  <si>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</si>
  <si>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</si>
  <si>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</si>
  <si>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</si>
  <si>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</si>
  <si>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</si>
  <si>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</si>
  <si>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</si>
  <si>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</si>
  <si>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</si>
  <si>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</si>
  <si>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</si>
  <si>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</si>
  <si>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</si>
  <si>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</si>
  <si>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</si>
  <si>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</si>
  <si>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</si>
  <si>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</si>
  <si>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</si>
  <si>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</si>
  <si>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</si>
  <si>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</si>
  <si>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</si>
  <si>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</si>
  <si>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</si>
  <si>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</si>
  <si>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</si>
  <si>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</si>
  <si>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</si>
  <si>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</si>
  <si>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</si>
  <si>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</si>
  <si>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</si>
  <si>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</si>
  <si>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</si>
  <si>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</si>
  <si>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</si>
  <si>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</si>
  <si>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</si>
  <si>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</si>
  <si>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</si>
  <si>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</si>
  <si>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</si>
  <si>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</si>
  <si>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</si>
  <si>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</si>
  <si>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</si>
  <si>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</si>
  <si>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</si>
  <si>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</si>
  <si>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</si>
  <si>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</si>
  <si>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</si>
  <si>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</si>
  <si>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</si>
  <si>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</si>
  <si>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</si>
  <si>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</si>
  <si>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</si>
  <si>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</si>
  <si>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</si>
  <si>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</si>
  <si>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</si>
  <si>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</si>
  <si>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</si>
  <si>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</si>
  <si>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</si>
  <si>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</si>
  <si>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</si>
  <si>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</si>
  <si>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</si>
  <si>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</si>
  <si>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</si>
  <si>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</si>
  <si>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</si>
  <si>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</si>
  <si>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</si>
  <si>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</si>
  <si>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</si>
  <si>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</si>
  <si>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</si>
  <si>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</si>
  <si>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</si>
  <si>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</si>
  <si>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</si>
  <si>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</si>
  <si>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</si>
  <si>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</si>
  <si>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</si>
  <si>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</si>
  <si>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</si>
  <si>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</si>
  <si>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</si>
  <si>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</si>
  <si>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</si>
  <si>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</si>
  <si>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</si>
  <si>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</si>
  <si>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</si>
  <si>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</si>
  <si>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</si>
  <si>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</si>
  <si>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</si>
  <si>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</si>
  <si>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</si>
  <si>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</si>
  <si>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</si>
  <si>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</si>
  <si>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</si>
  <si>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</si>
  <si>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</si>
  <si>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</si>
  <si>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</si>
  <si>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</si>
  <si>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</si>
  <si>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</si>
  <si>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</si>
  <si>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</si>
  <si>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</si>
  <si>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</si>
  <si>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</si>
  <si>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</si>
  <si>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</si>
  <si>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</si>
  <si>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</si>
  <si>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</si>
  <si>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</si>
  <si>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</si>
  <si>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</si>
  <si>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</si>
  <si>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</si>
  <si>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</si>
  <si>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</si>
  <si>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</si>
  <si>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</si>
  <si>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</si>
  <si>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</si>
  <si>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</si>
  <si>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</si>
  <si>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</si>
  <si>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</si>
  <si>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</si>
  <si>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</si>
  <si>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</si>
  <si>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</si>
  <si>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</si>
  <si>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</si>
  <si>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</si>
  <si>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</si>
  <si>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</si>
  <si>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</si>
  <si>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</si>
  <si>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</si>
  <si>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</si>
  <si>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</si>
  <si>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</si>
  <si>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</si>
  <si>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</si>
  <si>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</si>
  <si>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</si>
  <si>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</si>
  <si>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</si>
  <si>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</si>
  <si>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</si>
  <si>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</si>
  <si>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</si>
  <si>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</si>
  <si>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</si>
  <si>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</si>
  <si>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</si>
  <si>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</si>
  <si>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</si>
  <si>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</si>
  <si>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</si>
  <si>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</si>
  <si>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</si>
  <si>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</si>
  <si>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</si>
  <si>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</si>
  <si>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</si>
  <si>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</si>
  <si>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</si>
  <si>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</si>
  <si>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</si>
  <si>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</si>
  <si>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</si>
  <si>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</si>
  <si>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</si>
  <si>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</si>
  <si>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</si>
  <si>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</si>
  <si>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</si>
  <si>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</si>
  <si>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</si>
  <si>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</si>
  <si>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</si>
  <si>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</si>
  <si>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</si>
  <si>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</si>
  <si>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</si>
  <si>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</si>
  <si>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</si>
  <si>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</si>
  <si>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</si>
  <si>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</si>
  <si>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</si>
  <si>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</si>
  <si>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</si>
  <si>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</si>
  <si>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</si>
  <si>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</si>
  <si>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</si>
  <si>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</si>
  <si>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</si>
  <si>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</si>
  <si>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</si>
  <si>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</si>
  <si>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</si>
  <si>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</si>
  <si>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</si>
  <si>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</si>
  <si>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</si>
  <si>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</si>
  <si>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</si>
  <si>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</si>
  <si>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</si>
  <si>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</si>
  <si>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</si>
  <si>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</si>
  <si>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</si>
  <si>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</si>
  <si>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</si>
  <si>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</si>
  <si>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</si>
  <si>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</si>
  <si>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</si>
  <si>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</si>
  <si>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</si>
  <si>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</si>
  <si>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</si>
  <si>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</si>
  <si>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</si>
  <si>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</si>
  <si>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</si>
  <si>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</si>
  <si>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</si>
  <si>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</si>
  <si>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</si>
  <si>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</si>
  <si>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</si>
  <si>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</si>
  <si>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</si>
  <si>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</si>
  <si>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</si>
  <si>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</si>
  <si>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</si>
  <si>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</si>
  <si>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</si>
  <si>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</si>
  <si>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</si>
  <si>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</si>
  <si>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</si>
  <si>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</si>
  <si>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</si>
  <si>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</si>
  <si>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</si>
  <si>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</si>
  <si>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</si>
  <si>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</si>
  <si>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</si>
  <si>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</si>
  <si>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</si>
  <si>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</si>
  <si>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</si>
  <si>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</si>
  <si>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</si>
  <si>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</si>
  <si>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</si>
  <si>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</si>
  <si>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</si>
  <si>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</si>
  <si>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</si>
  <si>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</si>
  <si>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</si>
  <si>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</si>
  <si>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</si>
  <si>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</si>
  <si>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</si>
  <si>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</si>
  <si>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</si>
  <si>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</si>
  <si>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</si>
  <si>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</si>
  <si>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</si>
  <si>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</si>
  <si>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</si>
  <si>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</si>
  <si>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</si>
  <si>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</si>
  <si>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</si>
  <si>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</si>
  <si>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</si>
  <si>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</si>
  <si>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</si>
  <si>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</si>
  <si>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</si>
  <si>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</si>
  <si>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</si>
  <si>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</si>
  <si>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</si>
  <si>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</si>
  <si>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</si>
  <si>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</si>
  <si>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</si>
  <si>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</si>
  <si>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</si>
  <si>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</si>
  <si>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</si>
  <si>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</si>
  <si>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</si>
  <si>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</si>
  <si>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</si>
  <si>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</si>
  <si>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</si>
  <si>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</si>
  <si>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</si>
  <si>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</si>
  <si>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</si>
  <si>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</si>
  <si>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</si>
  <si>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</si>
  <si>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</si>
  <si>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</si>
  <si>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</si>
  <si>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</si>
  <si>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</si>
  <si>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</si>
  <si>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</si>
  <si>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</si>
  <si>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</si>
  <si>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</si>
  <si>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</si>
  <si>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</si>
  <si>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</si>
  <si>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</si>
  <si>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</si>
  <si>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</si>
  <si>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</si>
  <si>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</si>
  <si>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</si>
  <si>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</si>
  <si>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</si>
  <si>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</si>
  <si>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</si>
  <si>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</si>
  <si>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</si>
  <si>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</si>
  <si>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</si>
  <si>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</si>
  <si>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</si>
  <si>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</si>
  <si>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</si>
  <si>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</si>
  <si>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</si>
  <si>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</si>
  <si>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</si>
  <si>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</si>
  <si>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</si>
  <si>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</si>
  <si>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</si>
  <si>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</si>
  <si>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</si>
  <si>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</si>
  <si>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</si>
  <si>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</si>
  <si>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</si>
  <si>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</si>
  <si>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</si>
  <si>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</si>
  <si>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</si>
  <si>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</si>
  <si>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</si>
  <si>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</si>
  <si>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</si>
  <si>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</si>
  <si>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</si>
  <si>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</si>
  <si>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</si>
  <si>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</si>
  <si>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</si>
  <si>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</si>
  <si>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</si>
  <si>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</si>
  <si>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</si>
  <si>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</si>
  <si>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</si>
  <si>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</si>
  <si>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</si>
  <si>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</si>
  <si>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</si>
  <si>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</si>
  <si>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</si>
  <si>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</si>
  <si>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</si>
  <si>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</si>
  <si>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</si>
  <si>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</si>
  <si>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</si>
  <si>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</si>
  <si>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</si>
  <si>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</si>
  <si>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</si>
  <si>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</si>
  <si>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</si>
  <si>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</si>
  <si>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</si>
  <si>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</si>
  <si>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</si>
  <si>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</si>
  <si>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</si>
  <si>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</si>
  <si>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</si>
  <si>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</si>
  <si>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</si>
  <si>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</si>
  <si>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</si>
  <si>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</si>
  <si>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</si>
  <si>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</si>
  <si>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</si>
  <si>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</si>
  <si>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</si>
  <si>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</si>
  <si>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</si>
  <si>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</si>
  <si>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</si>
  <si>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</si>
  <si>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</si>
  <si>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</si>
  <si>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</si>
  <si>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</si>
  <si>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</si>
  <si>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</si>
  <si>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</si>
  <si>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</si>
  <si>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</si>
  <si>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</si>
  <si>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</si>
  <si>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</si>
  <si>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</si>
  <si>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</si>
  <si>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</si>
  <si>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</si>
  <si>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</si>
  <si>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</si>
  <si>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</si>
  <si>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</si>
  <si>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</si>
  <si>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</si>
  <si>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</si>
  <si>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</si>
  <si>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</si>
  <si>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</si>
  <si>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</si>
  <si>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</si>
  <si>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</si>
  <si>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</si>
  <si>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</si>
  <si>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</si>
  <si>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</si>
  <si>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</si>
  <si>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</si>
  <si>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</si>
  <si>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</si>
  <si>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</si>
  <si>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</si>
  <si>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</si>
  <si>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</si>
  <si>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</si>
  <si>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</si>
  <si>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</si>
  <si>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</si>
  <si>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</si>
  <si>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</si>
  <si>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</si>
  <si>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</si>
  <si>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</si>
  <si>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</si>
  <si>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</si>
  <si>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</si>
  <si>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</si>
  <si>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</si>
  <si>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</si>
  <si>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</si>
  <si>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</si>
  <si>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</si>
  <si>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</si>
  <si>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</si>
  <si>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</si>
  <si>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</si>
  <si>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</si>
  <si>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</si>
  <si>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</si>
  <si>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</si>
  <si>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</si>
  <si>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</si>
  <si>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</si>
  <si>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</si>
  <si>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</si>
  <si>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</si>
  <si>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</si>
  <si>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</si>
  <si>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</si>
  <si>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</si>
  <si>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</si>
  <si>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</si>
  <si>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</si>
  <si>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</si>
  <si>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</si>
  <si>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</si>
  <si>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</si>
  <si>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</si>
  <si>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</si>
  <si>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</si>
  <si>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</si>
  <si>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</si>
  <si>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</si>
  <si>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</si>
  <si>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</si>
  <si>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</si>
  <si>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</si>
  <si>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</si>
  <si>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</si>
  <si>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</si>
  <si>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</si>
  <si>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</si>
  <si>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</si>
  <si>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</si>
  <si>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</si>
  <si>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</si>
  <si>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</si>
  <si>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</si>
  <si>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</si>
  <si>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</si>
  <si>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</si>
  <si>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</si>
  <si>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</si>
  <si>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</si>
  <si>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</si>
  <si>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</si>
  <si>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</si>
  <si>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</si>
  <si>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</si>
  <si>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</si>
  <si>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</si>
  <si>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</si>
  <si>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</si>
  <si>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</si>
  <si>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</si>
  <si>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</si>
  <si>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</si>
  <si>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</si>
  <si>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</si>
  <si>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</si>
  <si>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</si>
  <si>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</si>
  <si>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</si>
  <si>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</si>
  <si>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</si>
  <si>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</si>
  <si>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</si>
  <si>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</si>
  <si>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</si>
  <si>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</si>
  <si>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</si>
  <si>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</si>
  <si>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</si>
  <si>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</si>
  <si>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</si>
  <si>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</si>
  <si>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</si>
  <si>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</si>
  <si>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</si>
  <si>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</si>
  <si>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</si>
  <si>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</si>
  <si>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</si>
  <si>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</si>
  <si>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</si>
  <si>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</si>
  <si>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</si>
  <si>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</si>
  <si>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</si>
  <si>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</si>
  <si>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</si>
  <si>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</si>
  <si>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</si>
  <si>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</si>
  <si>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</si>
  <si>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</si>
  <si>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</si>
  <si>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</si>
  <si>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</si>
  <si>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</si>
  <si>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</si>
  <si>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</si>
  <si>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</si>
  <si>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</si>
  <si>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</si>
  <si>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</si>
  <si>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</si>
  <si>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</si>
  <si>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</si>
  <si>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</si>
  <si>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</si>
  <si>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</si>
  <si>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</si>
  <si>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</si>
  <si>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</si>
  <si>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</si>
  <si>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</si>
  <si>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</si>
  <si>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</si>
  <si>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</si>
  <si>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</si>
  <si>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</si>
  <si>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</si>
  <si>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</si>
  <si>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</si>
  <si>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</si>
  <si>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</si>
  <si>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</si>
  <si>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</si>
  <si>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</si>
  <si>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</si>
  <si>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</si>
  <si>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</si>
  <si>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</si>
  <si>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</si>
  <si>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</si>
  <si>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</si>
  <si>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</si>
  <si>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</si>
  <si>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</si>
  <si>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</si>
  <si>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</si>
  <si>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</si>
  <si>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</si>
  <si>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</si>
  <si>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</si>
  <si>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</si>
  <si>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</si>
  <si>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</si>
  <si>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</si>
  <si>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</si>
  <si>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</si>
  <si>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</si>
  <si>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</si>
  <si>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</si>
  <si>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</si>
  <si>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</si>
  <si>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</si>
  <si>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</si>
  <si>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</si>
  <si>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</si>
  <si>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</si>
  <si>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</si>
  <si>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</si>
  <si>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</si>
  <si>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</si>
  <si>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</si>
  <si>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</si>
  <si>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</si>
  <si>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</si>
  <si>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</si>
  <si>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</si>
  <si>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</si>
  <si>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</si>
  <si>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</si>
  <si>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</si>
  <si>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</si>
  <si>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</si>
  <si>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</si>
  <si>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</si>
  <si>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</si>
  <si>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</si>
  <si>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</si>
  <si>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</si>
  <si>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</si>
  <si>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</si>
  <si>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</si>
  <si>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</si>
  <si>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</si>
  <si>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</si>
  <si>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</si>
  <si>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</si>
  <si>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</si>
  <si>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</si>
  <si>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</si>
  <si>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</si>
  <si>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</si>
  <si>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</si>
  <si>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</si>
  <si>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</si>
  <si>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</si>
  <si>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</si>
  <si>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</si>
  <si>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</si>
  <si>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</si>
  <si>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</si>
  <si>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</si>
  <si>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</si>
  <si>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</si>
  <si>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</si>
  <si>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</si>
  <si>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</si>
  <si>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</si>
  <si>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</si>
  <si>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</si>
  <si>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</si>
  <si>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</si>
  <si>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</si>
  <si>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</si>
  <si>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</si>
  <si>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</si>
  <si>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</si>
  <si>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</si>
  <si>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</si>
  <si>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</si>
  <si>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</si>
  <si>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</si>
  <si>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</si>
  <si>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</si>
  <si>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</si>
  <si>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</si>
  <si>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</si>
  <si>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</si>
  <si>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</si>
  <si>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</si>
  <si>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</si>
  <si>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</si>
  <si>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</si>
  <si>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</si>
  <si>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</si>
  <si>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</si>
  <si>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</si>
  <si>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</si>
  <si>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</si>
  <si>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</si>
  <si>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</si>
  <si>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</si>
  <si>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</si>
  <si>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</si>
  <si>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</si>
  <si>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</si>
  <si>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</si>
  <si>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</si>
  <si>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</si>
  <si>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</si>
  <si>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</si>
  <si>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</si>
  <si>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</si>
  <si>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</si>
  <si>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</si>
  <si>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</si>
  <si>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</si>
  <si>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</si>
  <si>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</si>
  <si>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</si>
  <si>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</si>
  <si>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</si>
  <si>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</si>
  <si>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</si>
  <si>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</si>
  <si>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</si>
  <si>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</si>
  <si>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</si>
  <si>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</si>
  <si>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</si>
  <si>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</si>
  <si>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</si>
  <si>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</si>
  <si>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</si>
  <si>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</si>
  <si>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</si>
  <si>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</si>
  <si>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</si>
  <si>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</si>
  <si>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</si>
  <si>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</si>
  <si>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</si>
  <si>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</si>
  <si>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</si>
  <si>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</si>
  <si>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</si>
  <si>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</si>
  <si>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</si>
  <si>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</si>
  <si>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</si>
  <si>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</si>
  <si>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</si>
  <si>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</si>
  <si>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</si>
  <si>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</si>
  <si>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</si>
  <si>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</si>
  <si>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</si>
  <si>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</si>
  <si>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</si>
  <si>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</si>
  <si>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</si>
  <si>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</si>
  <si>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</si>
  <si>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</si>
  <si>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</si>
  <si>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</si>
  <si>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</si>
  <si>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</si>
  <si>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</si>
  <si>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</si>
  <si>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</si>
  <si>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</si>
  <si>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</si>
  <si>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</si>
  <si>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</si>
  <si>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</si>
  <si>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</si>
  <si>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</si>
  <si>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</si>
  <si>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</si>
  <si>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</si>
  <si>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</si>
  <si>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</si>
  <si>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</si>
  <si>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</si>
  <si>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</si>
  <si>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</si>
  <si>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</si>
  <si>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</si>
  <si>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</si>
  <si>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</si>
  <si>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</si>
  <si>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</si>
  <si>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</si>
  <si>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</si>
  <si>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</si>
  <si>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</si>
  <si>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</si>
  <si>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</si>
  <si>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</si>
  <si>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</si>
  <si>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</si>
  <si>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</si>
  <si>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</si>
  <si>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</si>
  <si>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</si>
  <si>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</si>
  <si>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</si>
  <si>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</si>
  <si>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</si>
  <si>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</si>
  <si>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</si>
  <si>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</si>
  <si>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</si>
  <si>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</si>
  <si>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</si>
  <si>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</si>
  <si>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</si>
  <si>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</si>
  <si>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</si>
  <si>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</si>
  <si>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</si>
  <si>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</si>
  <si>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</si>
  <si>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</si>
  <si>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</si>
  <si>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</si>
  <si>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</si>
  <si>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</si>
  <si>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</si>
  <si>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</si>
  <si>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</si>
  <si>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</si>
  <si>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</si>
  <si>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</si>
  <si>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</si>
  <si>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</si>
  <si>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</si>
  <si>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</si>
  <si>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</si>
  <si>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</si>
  <si>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</si>
  <si>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</si>
  <si>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</si>
  <si>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</si>
  <si>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</si>
  <si>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</si>
  <si>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</si>
  <si>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</si>
  <si>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</si>
  <si>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</si>
  <si>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</si>
  <si>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</si>
  <si>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</si>
  <si>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</si>
  <si>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</si>
  <si>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</si>
  <si>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</si>
  <si>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</si>
  <si>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</si>
  <si>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</si>
  <si>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</si>
  <si>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</si>
  <si>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</si>
  <si>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</si>
  <si>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</si>
  <si>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</si>
  <si>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</si>
  <si>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</si>
  <si>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</si>
  <si>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</si>
  <si>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</si>
  <si>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</si>
  <si>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</si>
  <si>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</si>
  <si>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</si>
  <si>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</si>
  <si>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</si>
  <si>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</si>
  <si>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</si>
  <si>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</si>
  <si>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</si>
  <si>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</si>
  <si>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</si>
  <si>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</si>
  <si>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</si>
  <si>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</si>
  <si>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</si>
  <si>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</si>
  <si>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</si>
  <si>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</si>
  <si>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</si>
  <si>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</si>
  <si>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</si>
  <si>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</si>
  <si>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</si>
  <si>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</si>
  <si>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</si>
  <si>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</si>
  <si>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</si>
  <si>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</si>
  <si>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</si>
  <si>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</si>
  <si>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</si>
  <si>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</si>
  <si>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</si>
  <si>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</si>
  <si>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</si>
  <si>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</si>
  <si>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</si>
  <si>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</si>
  <si>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</si>
  <si>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</si>
  <si>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</si>
  <si>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</si>
  <si>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</si>
  <si>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</si>
  <si>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</si>
  <si>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</si>
  <si>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</si>
  <si>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</si>
  <si>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</si>
  <si>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</si>
  <si>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</si>
  <si>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</si>
  <si>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</si>
  <si>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</si>
  <si>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</si>
  <si>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</si>
  <si>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</si>
  <si>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</si>
  <si>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</si>
  <si>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</si>
  <si>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</si>
  <si>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</si>
  <si>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</si>
  <si>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</si>
  <si>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</si>
  <si>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</si>
  <si>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</si>
  <si>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</si>
  <si>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</si>
  <si>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</si>
  <si>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</si>
  <si>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</si>
  <si>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</si>
  <si>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</si>
  <si>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</si>
  <si>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</si>
  <si>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</si>
  <si>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</si>
  <si>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</si>
  <si>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</si>
  <si>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</si>
  <si>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</si>
  <si>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</si>
  <si>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</si>
  <si>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</si>
  <si>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</si>
  <si>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</si>
  <si>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</si>
  <si>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</si>
  <si>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</si>
  <si>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</si>
  <si>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</si>
  <si>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</si>
  <si>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</si>
  <si>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</si>
  <si>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</si>
  <si>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</si>
  <si>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</si>
  <si>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</si>
  <si>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</si>
  <si>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</si>
  <si>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</si>
  <si>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</si>
  <si>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</si>
  <si>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</si>
  <si>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</si>
  <si>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</si>
  <si>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</si>
  <si>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</si>
  <si>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</si>
  <si>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</si>
  <si>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</si>
  <si>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</si>
  <si>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</si>
  <si>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</si>
  <si>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</si>
  <si>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</si>
  <si>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</si>
  <si>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</si>
  <si>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</si>
  <si>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</si>
  <si>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</si>
  <si>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</si>
  <si>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</si>
  <si>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</si>
  <si>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</si>
  <si>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</si>
  <si>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</si>
  <si>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</si>
  <si>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</si>
  <si>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</si>
  <si>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</si>
  <si>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</si>
  <si>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</si>
  <si>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</si>
  <si>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</si>
  <si>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</si>
  <si>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</si>
  <si>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</si>
  <si>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</si>
  <si>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</si>
  <si>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</si>
  <si>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</si>
  <si>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</si>
  <si>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</si>
  <si>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</si>
  <si>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</si>
  <si>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</si>
  <si>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</si>
  <si>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</si>
  <si>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</si>
  <si>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</si>
  <si>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</si>
  <si>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</si>
  <si>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</si>
  <si>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</si>
  <si>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</si>
  <si>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</si>
  <si>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</si>
  <si>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</si>
  <si>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</si>
  <si>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</si>
  <si>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</si>
  <si>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</si>
  <si>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</si>
  <si>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</si>
  <si>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</si>
  <si>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</si>
  <si>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</si>
  <si>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</si>
  <si>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</si>
  <si>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</si>
  <si>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</si>
  <si>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</si>
  <si>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</si>
  <si>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</si>
  <si>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</si>
  <si>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</si>
  <si>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</si>
  <si>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</si>
  <si>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</si>
  <si>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</si>
  <si>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</si>
  <si>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</si>
  <si>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</si>
  <si>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</si>
  <si>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</si>
  <si>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</si>
  <si>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</si>
  <si>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</si>
  <si>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</si>
  <si>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</si>
  <si>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</si>
  <si>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</si>
  <si>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</si>
  <si>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</si>
  <si>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</si>
  <si>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</si>
  <si>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</si>
  <si>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</si>
  <si>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</si>
  <si>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</si>
  <si>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</si>
  <si>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</si>
  <si>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</si>
  <si>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</si>
  <si>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</si>
  <si>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</si>
  <si>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</si>
  <si>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</si>
  <si>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</si>
  <si>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</si>
  <si>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</si>
  <si>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</si>
  <si>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</si>
  <si>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</si>
  <si>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</si>
  <si>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</si>
  <si>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</si>
  <si>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</si>
  <si>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</si>
  <si>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</si>
  <si>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</si>
  <si>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</si>
  <si>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</si>
  <si>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</si>
  <si>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</si>
  <si>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</si>
  <si>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</si>
  <si>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</si>
  <si>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</si>
  <si>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</si>
  <si>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</si>
  <si>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</si>
  <si>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</si>
  <si>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</si>
  <si>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</si>
  <si>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</si>
  <si>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</si>
  <si>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</si>
  <si>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</si>
  <si>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</si>
  <si>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</si>
  <si>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</si>
  <si>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</si>
  <si>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</si>
  <si>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</si>
  <si>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</si>
  <si>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</si>
  <si>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</si>
  <si>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</si>
  <si>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</si>
  <si>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</si>
  <si>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</si>
  <si>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</si>
  <si>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</si>
  <si>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</si>
  <si>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</si>
  <si>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</si>
  <si>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</si>
  <si>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</si>
  <si>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</si>
  <si>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</si>
  <si>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</si>
  <si>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</si>
  <si>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</si>
  <si>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</si>
  <si>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</si>
  <si>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</si>
  <si>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</si>
  <si>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</si>
  <si>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</si>
  <si>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</si>
  <si>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</si>
  <si>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</si>
  <si>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</si>
  <si>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</si>
  <si>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</si>
  <si>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</si>
  <si>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</si>
  <si>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</si>
  <si>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</si>
  <si>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</si>
  <si>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</si>
  <si>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</si>
  <si>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</si>
  <si>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</si>
  <si>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</si>
  <si>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</si>
  <si>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</si>
  <si>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</si>
  <si>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</si>
  <si>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</si>
  <si>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</si>
  <si>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</si>
  <si>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</si>
  <si>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</si>
  <si>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</si>
  <si>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</si>
  <si>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</si>
  <si>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</si>
  <si>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</si>
  <si>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</si>
  <si>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</si>
  <si>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</si>
  <si>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</si>
  <si>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</si>
  <si>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</si>
  <si>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</si>
  <si>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</si>
  <si>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</si>
  <si>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</si>
  <si>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</si>
  <si>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</si>
  <si>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</si>
  <si>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</si>
  <si>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</si>
  <si>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</si>
  <si>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</si>
  <si>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</si>
  <si>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</si>
  <si>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</si>
  <si>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</si>
  <si>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</si>
  <si>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</si>
  <si>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</si>
  <si>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</si>
  <si>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</si>
  <si>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</si>
  <si>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</si>
  <si>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</si>
  <si>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</si>
  <si>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</si>
  <si>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</si>
  <si>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</si>
  <si>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</si>
  <si>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</si>
  <si>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</si>
  <si>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</si>
  <si>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</si>
  <si>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</si>
  <si>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</si>
  <si>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</si>
  <si>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</si>
  <si>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</si>
  <si>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</si>
  <si>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</si>
  <si>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</si>
  <si>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</si>
  <si>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</si>
  <si>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</si>
  <si>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</si>
  <si>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</si>
  <si>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</si>
  <si>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</si>
  <si>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</si>
  <si>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</si>
  <si>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</si>
  <si>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</si>
  <si>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</si>
  <si>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</si>
  <si>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</si>
  <si>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</si>
  <si>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</si>
  <si>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</si>
  <si>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</si>
  <si>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</si>
  <si>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</si>
  <si>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</si>
  <si>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</si>
  <si>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</si>
  <si>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</si>
  <si>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</si>
  <si>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</si>
  <si>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</si>
  <si>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</si>
  <si>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</si>
  <si>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</si>
  <si>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</si>
  <si>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</si>
  <si>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</si>
  <si>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</si>
  <si>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</si>
  <si>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</si>
  <si>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</si>
  <si>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</si>
  <si>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</si>
  <si>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</si>
  <si>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</si>
  <si>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</si>
  <si>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</si>
  <si>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</si>
  <si>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</si>
  <si>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</si>
  <si>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</si>
  <si>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</si>
  <si>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</si>
  <si>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</si>
  <si>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</si>
  <si>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</si>
  <si>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</si>
  <si>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</si>
  <si>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</si>
  <si>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</si>
  <si>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</si>
  <si>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</si>
  <si>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</si>
  <si>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</si>
  <si>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</si>
  <si>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</si>
  <si>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</si>
  <si>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</si>
  <si>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</si>
  <si>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</si>
  <si>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</si>
  <si>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</si>
  <si>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</si>
  <si>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</si>
  <si>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</si>
  <si>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</si>
  <si>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</si>
  <si>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</si>
  <si>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</si>
  <si>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</si>
  <si>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</si>
  <si>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</si>
  <si>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</si>
  <si>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</si>
  <si>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</si>
  <si>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</si>
  <si>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</si>
  <si>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</si>
  <si>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</si>
  <si>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</si>
  <si>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</si>
  <si>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</si>
  <si>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</si>
  <si>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</si>
  <si>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</si>
  <si>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</si>
  <si>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</si>
  <si>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</si>
  <si>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</si>
  <si>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</si>
  <si>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</si>
  <si>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</si>
  <si>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</si>
  <si>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</si>
  <si>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</si>
  <si>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</si>
  <si>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</si>
  <si>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</si>
  <si>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</si>
  <si>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</si>
  <si>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</si>
  <si>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</si>
  <si>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</si>
  <si>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</si>
  <si>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</si>
  <si>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</si>
  <si>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</si>
  <si>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</si>
  <si>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</si>
  <si>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</si>
  <si>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</si>
  <si>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</si>
  <si>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</si>
  <si>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</si>
  <si>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</si>
  <si>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</si>
  <si>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</si>
  <si>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</si>
  <si>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</si>
  <si>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</si>
  <si>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</si>
  <si>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</si>
  <si>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</si>
  <si>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</si>
  <si>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</si>
  <si>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</si>
  <si>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</si>
  <si>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</si>
  <si>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</si>
  <si>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</si>
  <si>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</si>
  <si>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</si>
  <si>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</si>
  <si>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</si>
  <si>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</si>
  <si>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</si>
  <si>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</si>
  <si>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</si>
  <si>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</si>
  <si>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</si>
  <si>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</si>
  <si>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</si>
  <si>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</si>
  <si>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</si>
  <si>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</si>
  <si>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</si>
  <si>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</si>
  <si>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</si>
  <si>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</si>
  <si>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</si>
  <si>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</si>
  <si>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</si>
  <si>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</si>
  <si>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</si>
  <si>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</si>
  <si>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</si>
  <si>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</si>
  <si>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</si>
  <si>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</si>
  <si>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</si>
  <si>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</si>
  <si>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</si>
  <si>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</si>
  <si>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</si>
  <si>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</si>
  <si>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</si>
  <si>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</si>
  <si>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</si>
  <si>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</si>
  <si>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</si>
  <si>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</si>
  <si>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</si>
  <si>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</si>
  <si>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</si>
  <si>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</si>
  <si>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</si>
  <si>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</si>
  <si>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</si>
  <si>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</si>
  <si>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</si>
  <si>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</si>
  <si>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</si>
  <si>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</si>
  <si>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</si>
  <si>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</si>
  <si>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</si>
  <si>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</si>
  <si>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</si>
  <si>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</si>
  <si>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</si>
  <si>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</si>
  <si>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</si>
  <si>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</si>
  <si>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</si>
  <si>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</si>
  <si>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</si>
  <si>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</si>
  <si>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</si>
  <si>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</si>
  <si>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</si>
  <si>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</si>
  <si>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</si>
  <si>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</si>
  <si>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</si>
  <si>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</si>
  <si>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</si>
  <si>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</si>
  <si>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</si>
  <si>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</si>
  <si>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</si>
  <si>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</si>
  <si>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</si>
  <si>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</si>
  <si>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</si>
  <si>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</si>
  <si>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</si>
  <si>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</si>
  <si>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</si>
  <si>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</si>
  <si>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</si>
  <si>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</si>
  <si>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</si>
  <si>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</si>
  <si>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</si>
  <si>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</si>
  <si>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</si>
  <si>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</si>
  <si>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</si>
  <si>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</si>
  <si>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</si>
  <si>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</si>
  <si>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</si>
  <si>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</si>
  <si>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</si>
  <si>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</si>
  <si>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</si>
  <si>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</si>
  <si>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</si>
  <si>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</si>
  <si>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</si>
  <si>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</si>
  <si>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</si>
  <si>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</si>
  <si>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</si>
  <si>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</si>
  <si>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</si>
  <si>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</si>
  <si>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</si>
  <si>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</si>
  <si>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</si>
  <si>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</si>
  <si>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</si>
  <si>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</si>
  <si>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</si>
  <si>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</si>
  <si>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</si>
  <si>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</si>
  <si>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</si>
  <si>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</si>
  <si>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</si>
  <si>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</si>
  <si>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</si>
  <si>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</si>
  <si>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</si>
  <si>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</si>
  <si>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</si>
  <si>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</si>
  <si>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</si>
  <si>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</si>
  <si>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</si>
  <si>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</si>
  <si>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</si>
  <si>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</si>
  <si>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</si>
  <si>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</si>
  <si>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</si>
  <si>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</si>
  <si>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</si>
  <si>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</si>
  <si>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</si>
  <si>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</si>
  <si>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</si>
  <si>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</si>
  <si>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</si>
  <si>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</si>
  <si>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</si>
  <si>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</si>
  <si>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</si>
  <si>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</si>
  <si>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</si>
  <si>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</si>
  <si>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</si>
  <si>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</si>
  <si>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</si>
  <si>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</si>
  <si>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</si>
  <si>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</si>
  <si>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</si>
  <si>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</si>
  <si>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</si>
  <si>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</si>
  <si>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</si>
  <si>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</si>
  <si>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</si>
  <si>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</si>
  <si>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</si>
  <si>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</si>
  <si>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</si>
  <si>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</si>
  <si>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</si>
  <si>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</si>
  <si>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</si>
  <si>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</si>
  <si>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</si>
  <si>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</si>
  <si>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</si>
  <si>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</si>
  <si>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</si>
  <si>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</si>
  <si>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</si>
  <si>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</si>
  <si>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</si>
  <si>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</si>
  <si>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</si>
  <si>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</si>
  <si>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</si>
  <si>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</si>
  <si>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</si>
  <si>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</si>
  <si>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</si>
  <si>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</si>
  <si>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</si>
  <si>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</si>
  <si>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</si>
  <si>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</si>
  <si>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</si>
  <si>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</si>
  <si>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</si>
  <si>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</si>
  <si>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</si>
  <si>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</si>
  <si>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</si>
  <si>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</si>
  <si>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</si>
  <si>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</si>
  <si>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</si>
  <si>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</si>
  <si>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</si>
  <si>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</si>
  <si>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</si>
  <si>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</si>
  <si>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</si>
  <si>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</si>
  <si>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</si>
  <si>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</si>
  <si>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</si>
  <si>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</si>
  <si>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</si>
  <si>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</si>
  <si>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</si>
  <si>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</si>
  <si>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</si>
  <si>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</si>
  <si>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</si>
  <si>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</si>
  <si>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</si>
  <si>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</si>
  <si>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</si>
  <si>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</si>
  <si>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</si>
  <si>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</si>
  <si>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</si>
  <si>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</si>
  <si>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</si>
  <si>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</si>
  <si>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</si>
  <si>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</si>
  <si>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</si>
  <si>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</si>
  <si>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</si>
  <si>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</si>
  <si>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</si>
  <si>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</si>
  <si>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</si>
  <si>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</si>
  <si>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</si>
  <si>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</si>
  <si>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</si>
  <si>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</si>
  <si>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</si>
  <si>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</si>
  <si>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</si>
  <si>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</si>
  <si>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</si>
  <si>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</si>
  <si>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</si>
  <si>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</si>
  <si>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</si>
  <si>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</si>
  <si>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</si>
  <si>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</si>
  <si>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</si>
  <si>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</si>
  <si>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</si>
  <si>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</si>
  <si>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</si>
  <si>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</si>
  <si>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</si>
  <si>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</si>
  <si>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</si>
  <si>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</si>
  <si>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</si>
  <si>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</si>
  <si>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</si>
  <si>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</si>
  <si>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</si>
  <si>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</si>
  <si>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</si>
  <si>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</si>
  <si>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</si>
  <si>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</si>
  <si>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</si>
  <si>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</si>
  <si>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</si>
  <si>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</si>
  <si>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</si>
  <si>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</si>
  <si>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</si>
  <si>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</si>
  <si>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</si>
  <si>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</si>
  <si>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</si>
  <si>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</si>
  <si>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</si>
  <si>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</si>
  <si>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</si>
  <si>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</si>
  <si>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</si>
  <si>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</si>
  <si>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</si>
  <si>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</si>
  <si>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</si>
  <si>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</si>
  <si>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</si>
  <si>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</si>
  <si>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</si>
  <si>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</si>
  <si>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</si>
  <si>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</si>
  <si>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</si>
  <si>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</si>
  <si>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</si>
  <si>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</si>
  <si>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</si>
  <si>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</si>
  <si>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</si>
  <si>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</si>
  <si>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</si>
  <si>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</si>
  <si>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</si>
  <si>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</si>
  <si>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</si>
  <si>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</si>
  <si>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</si>
  <si>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</si>
  <si>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</si>
  <si>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</si>
  <si>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</si>
  <si>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</si>
  <si>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</si>
  <si>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</si>
  <si>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</si>
  <si>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</si>
  <si>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</si>
  <si>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</si>
  <si>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</si>
  <si>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</si>
  <si>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</si>
  <si>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</si>
  <si>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</si>
  <si>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</si>
  <si>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</si>
  <si>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</si>
  <si>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</si>
  <si>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</si>
  <si>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</si>
  <si>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</si>
  <si>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</si>
  <si>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</si>
  <si>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</si>
  <si>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</si>
  <si>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</si>
  <si>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</si>
  <si>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</si>
  <si>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</si>
  <si>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</si>
  <si>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</si>
  <si>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</si>
  <si>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</si>
  <si>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</si>
  <si>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</si>
  <si>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</si>
  <si>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</si>
  <si>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</si>
  <si>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</si>
  <si>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</si>
  <si>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</si>
  <si>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</si>
  <si>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</si>
  <si>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</si>
  <si>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</si>
  <si>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</si>
  <si>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</si>
  <si>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</si>
  <si>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</si>
  <si>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</si>
  <si>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</si>
  <si>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</si>
  <si>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</si>
  <si>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</si>
  <si>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</si>
  <si>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</si>
  <si>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</si>
  <si>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</si>
  <si>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</si>
  <si>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</si>
  <si>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</si>
  <si>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</si>
  <si>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</si>
  <si>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</si>
  <si>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</si>
  <si>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</si>
  <si>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</si>
  <si>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</si>
  <si>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</si>
  <si>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</si>
  <si>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</si>
  <si>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</si>
  <si>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</si>
  <si>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</si>
  <si>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</si>
  <si>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</si>
  <si>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</si>
  <si>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</si>
  <si>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</si>
  <si>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</si>
  <si>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</si>
  <si>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</si>
  <si>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</si>
  <si>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</si>
  <si>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</si>
  <si>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</si>
  <si>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</si>
  <si>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</si>
  <si>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</si>
  <si>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</si>
  <si>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</si>
  <si>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</si>
  <si>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</si>
  <si>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</si>
  <si>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</si>
  <si>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</si>
  <si>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</si>
  <si>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</si>
  <si>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</si>
  <si>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</si>
  <si>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</si>
  <si>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</si>
  <si>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</si>
  <si>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</si>
  <si>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</si>
  <si>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</si>
  <si>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</si>
  <si>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</si>
  <si>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</si>
  <si>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</si>
  <si>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</si>
  <si>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</si>
  <si>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</si>
  <si>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</si>
  <si>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</si>
  <si>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</si>
  <si>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</si>
  <si>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</si>
  <si>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</si>
  <si>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</si>
  <si>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</si>
  <si>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</si>
  <si>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</si>
  <si>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</si>
  <si>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</si>
  <si>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</si>
  <si>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</si>
  <si>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</si>
  <si>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</si>
  <si>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</si>
  <si>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</si>
  <si>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</si>
  <si>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</si>
  <si>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</si>
  <si>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</si>
  <si>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</si>
  <si>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</si>
  <si>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</si>
  <si>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</si>
  <si>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</si>
  <si>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</si>
  <si>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</si>
  <si>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</si>
  <si>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</si>
  <si>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</si>
  <si>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</si>
  <si>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</si>
  <si>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</si>
  <si>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</si>
  <si>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</si>
  <si>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</si>
  <si>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</si>
  <si>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</si>
  <si>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</si>
  <si>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</si>
  <si>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</si>
  <si>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</si>
  <si>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</si>
  <si>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</si>
  <si>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</si>
  <si>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</si>
  <si>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</si>
  <si>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</si>
  <si>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</si>
  <si>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</si>
  <si>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</si>
  <si>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</si>
  <si>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</si>
  <si>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</si>
  <si>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</si>
  <si>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</si>
  <si>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</si>
  <si>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</si>
  <si>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</si>
  <si>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</si>
  <si>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</si>
  <si>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</si>
  <si>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</si>
  <si>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</si>
  <si>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</si>
  <si>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</si>
  <si>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</si>
  <si>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</si>
  <si>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</si>
  <si>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</si>
  <si>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</si>
  <si>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</si>
  <si>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</si>
  <si>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</si>
  <si>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</si>
  <si>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</si>
  <si>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</si>
  <si>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</si>
  <si>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</si>
  <si>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</si>
  <si>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</si>
  <si>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</si>
  <si>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</si>
  <si>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</si>
  <si>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</si>
  <si>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</si>
  <si>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</si>
  <si>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</si>
  <si>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</si>
  <si>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</si>
  <si>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</si>
  <si>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</si>
  <si>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</si>
  <si>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</si>
  <si>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</si>
  <si>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</si>
  <si>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</si>
  <si>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</si>
  <si>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</si>
  <si>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</si>
  <si>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</si>
  <si>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</si>
  <si>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</si>
  <si>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</si>
  <si>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</si>
  <si>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</si>
  <si>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</si>
  <si>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</si>
  <si>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</si>
  <si>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</si>
  <si>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</si>
  <si>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</si>
  <si>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</si>
  <si>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</si>
  <si>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</si>
  <si>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</si>
  <si>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</si>
  <si>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</si>
  <si>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</si>
  <si>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</si>
  <si>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</si>
  <si>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</si>
  <si>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</si>
  <si>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</si>
  <si>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</si>
  <si>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</si>
  <si>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</si>
  <si>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</si>
  <si>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</si>
  <si>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</si>
  <si>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</si>
  <si>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</si>
  <si>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</si>
  <si>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</si>
  <si>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</si>
  <si>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</si>
  <si>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</si>
  <si>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</si>
  <si>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</si>
  <si>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</si>
  <si>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</si>
  <si>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</si>
  <si>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</si>
  <si>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</si>
  <si>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</si>
  <si>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</si>
  <si>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</si>
  <si>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</si>
  <si>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</si>
  <si>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</si>
  <si>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</si>
  <si>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</si>
  <si>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</si>
  <si>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</si>
  <si>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</si>
  <si>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</si>
  <si>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</si>
  <si>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</si>
  <si>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</si>
  <si>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</si>
  <si>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</si>
  <si>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</si>
  <si>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</si>
  <si>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</si>
  <si>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</si>
  <si>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</si>
  <si>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</si>
  <si>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</si>
  <si>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</si>
  <si>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</si>
  <si>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</si>
  <si>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</si>
  <si>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</si>
  <si>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</si>
  <si>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</si>
  <si>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</si>
  <si>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</si>
  <si>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</si>
  <si>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</si>
  <si>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</si>
  <si>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</si>
  <si>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</si>
  <si>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</si>
  <si>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</si>
  <si>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</si>
  <si>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</si>
  <si>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</si>
  <si>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</si>
  <si>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</si>
  <si>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</si>
  <si>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</si>
  <si>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</si>
  <si>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</si>
  <si>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</si>
  <si>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</si>
  <si>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</si>
  <si>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</si>
  <si>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</si>
  <si>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</si>
  <si>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</si>
  <si>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</si>
  <si>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</si>
  <si>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</si>
  <si>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</si>
  <si>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</si>
  <si>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</si>
  <si>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</si>
  <si>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</si>
  <si>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</si>
  <si>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</si>
  <si>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</si>
  <si>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</si>
  <si>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</si>
  <si>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</si>
  <si>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</si>
  <si>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</si>
  <si>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</si>
  <si>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</si>
  <si>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</si>
  <si>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</si>
  <si>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</si>
  <si>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</si>
  <si>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</si>
  <si>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</si>
  <si>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</si>
  <si>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</si>
  <si>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</si>
  <si>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</si>
  <si>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</si>
  <si>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</si>
  <si>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</si>
  <si>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</si>
  <si>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</si>
  <si>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</si>
  <si>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</si>
  <si>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</si>
  <si>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</si>
  <si>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</si>
  <si>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</si>
  <si>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</si>
  <si>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</si>
  <si>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</si>
  <si>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</si>
  <si>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</si>
  <si>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</si>
  <si>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</si>
  <si>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</si>
  <si>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</si>
  <si>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</si>
  <si>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</si>
  <si>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</si>
  <si>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</si>
  <si>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</si>
  <si>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</si>
  <si>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</si>
  <si>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</si>
  <si>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</si>
  <si>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</si>
  <si>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</si>
  <si>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</si>
  <si>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</si>
  <si>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</si>
  <si>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</si>
  <si>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</si>
  <si>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</si>
  <si>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</si>
  <si>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</si>
  <si>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</si>
  <si>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</si>
  <si>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</si>
  <si>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</si>
  <si>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</si>
  <si>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</si>
  <si>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</si>
  <si>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</si>
  <si>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</si>
  <si>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</si>
  <si>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</si>
  <si>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</si>
  <si>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</si>
  <si>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</si>
  <si>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</si>
  <si>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</si>
  <si>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</si>
  <si>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</si>
  <si>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</si>
  <si>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</si>
  <si>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</si>
  <si>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</si>
  <si>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</si>
  <si>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</si>
  <si>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</si>
  <si>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</si>
  <si>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</si>
  <si>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</si>
  <si>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</si>
  <si>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</si>
  <si>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</si>
  <si>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</si>
  <si>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</si>
  <si>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</si>
  <si>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</si>
  <si>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</si>
  <si>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</si>
  <si>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</si>
  <si>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</si>
  <si>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</si>
  <si>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</si>
  <si>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</si>
  <si>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</si>
  <si>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</si>
  <si>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</si>
  <si>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</si>
  <si>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</si>
  <si>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</si>
  <si>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</si>
  <si>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</si>
  <si>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</si>
  <si>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</si>
  <si>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</si>
  <si>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</si>
  <si>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</si>
  <si>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</si>
  <si>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</si>
  <si>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</si>
  <si>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</si>
  <si>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</si>
  <si>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</si>
  <si>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</si>
  <si>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</si>
  <si>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</si>
  <si>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</si>
  <si>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</si>
  <si>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</si>
  <si>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</si>
  <si>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</si>
  <si>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</si>
  <si>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</si>
  <si>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</si>
  <si>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</si>
  <si>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</si>
  <si>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</si>
  <si>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</si>
  <si>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</si>
  <si>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</si>
  <si>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</si>
  <si>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</si>
  <si>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</si>
  <si>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</si>
  <si>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</si>
  <si>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</si>
  <si>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</si>
  <si>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</si>
  <si>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</si>
  <si>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</si>
  <si>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</si>
  <si>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</si>
  <si>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</si>
  <si>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</si>
  <si>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</si>
  <si>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</si>
  <si>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</si>
  <si>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</si>
  <si>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</si>
  <si>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</si>
  <si>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</si>
  <si>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</si>
  <si>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</si>
  <si>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</si>
  <si>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</si>
  <si>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</si>
  <si>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</si>
  <si>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</si>
  <si>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</si>
  <si>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</si>
  <si>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</si>
  <si>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</si>
  <si>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</si>
  <si>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</si>
  <si>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</si>
  <si>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</si>
  <si>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</si>
  <si>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</si>
  <si>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</si>
  <si>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</si>
  <si>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</si>
  <si>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</si>
  <si>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</si>
  <si>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</si>
  <si>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</si>
  <si>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</si>
  <si>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</si>
  <si>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</si>
  <si>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</si>
  <si>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</si>
  <si>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</si>
  <si>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</si>
  <si>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</si>
  <si>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</si>
  <si>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</si>
  <si>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</si>
  <si>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</si>
  <si>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</si>
  <si>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</si>
  <si>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</si>
  <si>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</si>
  <si>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</si>
  <si>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</si>
  <si>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</si>
  <si>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</si>
  <si>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</si>
  <si>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</si>
  <si>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</si>
  <si>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</si>
  <si>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</si>
  <si>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</si>
  <si>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</si>
  <si>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</si>
  <si>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</si>
  <si>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</si>
  <si>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</si>
  <si>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</si>
  <si>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</si>
  <si>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</si>
  <si>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</si>
  <si>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</si>
  <si>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</si>
  <si>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</si>
  <si>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</si>
  <si>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</si>
  <si>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</si>
  <si>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</si>
  <si>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</si>
  <si>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</si>
  <si>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</si>
  <si>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</si>
  <si>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</si>
  <si>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</si>
  <si>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</si>
  <si>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</si>
  <si>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</si>
  <si>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</si>
  <si>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</si>
  <si>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</si>
  <si>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</si>
  <si>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</si>
  <si>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</si>
  <si>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</si>
  <si>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</si>
  <si>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</si>
  <si>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</si>
  <si>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</si>
  <si>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</si>
  <si>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</si>
  <si>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</si>
  <si>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</si>
  <si>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</si>
  <si>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</si>
  <si>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</si>
  <si>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</si>
  <si>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</si>
  <si>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</si>
  <si>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</si>
  <si>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</si>
  <si>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</si>
  <si>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</si>
  <si>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</si>
  <si>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</si>
  <si>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</si>
  <si>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</si>
  <si>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</si>
  <si>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</si>
  <si>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</si>
  <si>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</si>
  <si>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</si>
  <si>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</si>
  <si>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</si>
  <si>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</si>
  <si>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</si>
  <si>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</si>
  <si>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</si>
  <si>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</si>
  <si>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</si>
  <si>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</si>
  <si>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</si>
  <si>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</si>
  <si>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</si>
  <si>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</si>
  <si>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</si>
  <si>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</si>
  <si>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</si>
  <si>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</si>
  <si>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</si>
  <si>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</si>
  <si>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</si>
  <si>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</si>
  <si>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</si>
  <si>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</si>
  <si>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</si>
  <si>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</si>
  <si>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</si>
  <si>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</si>
  <si>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</si>
  <si>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</si>
  <si>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</si>
  <si>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</si>
  <si>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</si>
  <si>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</si>
  <si>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</si>
  <si>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</si>
  <si>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</si>
  <si>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</si>
  <si>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</si>
  <si>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</si>
  <si>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</si>
  <si>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</si>
  <si>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</si>
  <si>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</si>
  <si>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</si>
  <si>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</si>
  <si>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</si>
  <si>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</si>
  <si>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</si>
  <si>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</si>
  <si>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</si>
  <si>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</si>
  <si>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</si>
  <si>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</si>
  <si>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</si>
  <si>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</si>
  <si>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</si>
  <si>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</si>
  <si>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</si>
  <si>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</si>
  <si>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</si>
  <si>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</si>
  <si>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</si>
  <si>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</si>
  <si>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</si>
  <si>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</si>
  <si>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</si>
  <si>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</si>
  <si>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</si>
  <si>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</si>
  <si>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</si>
  <si>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</si>
  <si>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</si>
  <si>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</si>
  <si>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</si>
  <si>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</si>
  <si>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</si>
  <si>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</si>
  <si>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</si>
  <si>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</si>
  <si>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</si>
  <si>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</si>
  <si>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</si>
  <si>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</si>
  <si>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</si>
  <si>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</si>
  <si>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</si>
  <si>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</si>
  <si>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</si>
  <si>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</si>
  <si>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</si>
  <si>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</si>
  <si>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</si>
  <si>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</si>
  <si>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</si>
  <si>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</si>
  <si>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</si>
  <si>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</si>
  <si>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</si>
  <si>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</si>
  <si>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</si>
  <si>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</si>
  <si>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</si>
  <si>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</si>
  <si>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</si>
  <si>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</si>
  <si>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</si>
  <si>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</si>
  <si>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</si>
  <si>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</si>
  <si>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</si>
  <si>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</si>
  <si>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</si>
  <si>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</si>
  <si>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</si>
  <si>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</si>
  <si>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</si>
  <si>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</si>
  <si>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</si>
  <si>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</si>
  <si>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</si>
  <si>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</si>
  <si>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</si>
  <si>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</si>
  <si>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</si>
  <si>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</si>
  <si>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</si>
  <si>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</si>
  <si>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</si>
  <si>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</si>
  <si>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</si>
  <si>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</si>
  <si>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</si>
  <si>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</si>
  <si>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</si>
  <si>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</si>
  <si>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</si>
  <si>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</si>
  <si>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</si>
  <si>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</si>
  <si>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</si>
  <si>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</si>
  <si>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</si>
  <si>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</si>
  <si>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</si>
  <si>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</si>
  <si>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</si>
  <si>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</si>
  <si>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</si>
  <si>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</si>
  <si>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</si>
  <si>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</si>
  <si>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</si>
  <si>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</si>
  <si>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</si>
  <si>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</si>
  <si>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</si>
  <si>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</si>
  <si>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</si>
  <si>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</si>
  <si>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</si>
  <si>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</si>
  <si>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</si>
  <si>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</si>
  <si>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</si>
  <si>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</si>
  <si>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</si>
  <si>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</si>
  <si>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</si>
  <si>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</si>
  <si>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</si>
  <si>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</si>
  <si>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</si>
  <si>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</si>
  <si>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</si>
  <si>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</si>
  <si>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</si>
  <si>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</si>
  <si>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</si>
  <si>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</si>
  <si>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</si>
  <si>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</si>
  <si>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</si>
  <si>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</si>
  <si>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</si>
  <si>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</si>
  <si>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</si>
  <si>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</si>
  <si>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</si>
  <si>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</si>
  <si>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</si>
  <si>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</si>
  <si>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</si>
  <si>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</si>
  <si>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</si>
  <si>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</si>
  <si>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</si>
  <si>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</si>
  <si>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</si>
  <si>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</si>
  <si>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</si>
  <si>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</si>
  <si>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</si>
  <si>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</si>
  <si>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</si>
  <si>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</si>
  <si>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</si>
  <si>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</si>
  <si>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</si>
  <si>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</si>
  <si>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</si>
  <si>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</si>
  <si>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</si>
  <si>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</si>
  <si>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</si>
  <si>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</si>
  <si>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</si>
  <si>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</si>
  <si>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</si>
  <si>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</si>
  <si>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</si>
  <si>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</si>
  <si>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</si>
  <si>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</si>
  <si>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</si>
  <si>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</si>
  <si>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</si>
  <si>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</si>
  <si>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</si>
  <si>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</si>
  <si>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</si>
  <si>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</si>
  <si>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</si>
  <si>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</si>
  <si>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</si>
  <si>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</si>
  <si>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</si>
  <si>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</si>
  <si>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</si>
  <si>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</si>
  <si>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</si>
  <si>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</si>
  <si>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</si>
  <si>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</si>
  <si>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</si>
  <si>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</si>
  <si>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</si>
  <si>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</si>
  <si>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</si>
  <si>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</si>
  <si>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</si>
  <si>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</si>
  <si>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</si>
  <si>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</si>
  <si>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</si>
  <si>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</si>
  <si>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</si>
  <si>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</si>
  <si>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</si>
  <si>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</si>
  <si>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</si>
  <si>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</si>
  <si>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</si>
  <si>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</si>
  <si>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</si>
  <si>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</si>
  <si>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</si>
  <si>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</si>
  <si>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</si>
  <si>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</si>
  <si>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</si>
  <si>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</si>
  <si>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</si>
  <si>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</si>
  <si>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</si>
  <si>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</si>
  <si>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</si>
  <si>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</si>
  <si>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</si>
  <si>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</si>
  <si>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</si>
  <si>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</si>
  <si>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</si>
  <si>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</si>
  <si>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</si>
  <si>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</si>
  <si>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</si>
  <si>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</si>
  <si>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</si>
  <si>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</si>
  <si>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</si>
  <si>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</si>
  <si>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</si>
  <si>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</si>
  <si>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</si>
  <si>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</si>
  <si>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</si>
  <si>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</si>
  <si>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</si>
  <si>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</si>
  <si>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</si>
  <si>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</si>
  <si>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</si>
  <si>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</si>
  <si>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</si>
  <si>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</si>
  <si>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</si>
  <si>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</si>
  <si>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</si>
  <si>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</si>
  <si>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</si>
  <si>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</si>
  <si>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</si>
  <si>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</si>
  <si>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</si>
  <si>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</si>
  <si>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</si>
  <si>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</si>
  <si>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</si>
  <si>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</si>
  <si>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</si>
  <si>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</si>
  <si>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</si>
  <si>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</si>
  <si>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</si>
  <si>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</si>
  <si>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</si>
  <si>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</si>
  <si>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</si>
  <si>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</si>
  <si>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</si>
  <si>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</si>
  <si>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</si>
  <si>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</si>
  <si>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</si>
  <si>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</si>
  <si>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</si>
  <si>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</si>
  <si>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</si>
  <si>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</si>
  <si>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</si>
  <si>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</si>
  <si>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</si>
  <si>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</si>
  <si>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</si>
  <si>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</si>
  <si>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</si>
  <si>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</si>
  <si>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</si>
  <si>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</si>
  <si>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</si>
  <si>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</si>
  <si>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</si>
  <si>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</si>
  <si>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</si>
  <si>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</si>
  <si>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</si>
  <si>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</si>
  <si>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</si>
  <si>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</si>
  <si>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</si>
  <si>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</si>
  <si>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</si>
  <si>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</si>
  <si>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</si>
  <si>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</si>
  <si>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</si>
  <si>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</si>
  <si>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</si>
  <si>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</si>
  <si>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</si>
  <si>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</si>
  <si>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</si>
  <si>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</si>
  <si>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</si>
  <si>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</si>
  <si>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</si>
  <si>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</si>
  <si>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</si>
  <si>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</si>
  <si>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</si>
  <si>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</si>
  <si>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</si>
  <si>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</si>
  <si>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</si>
  <si>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</si>
  <si>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</si>
  <si>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</si>
  <si>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</si>
  <si>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</si>
  <si>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</si>
  <si>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</si>
  <si>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</si>
  <si>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</si>
  <si>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</si>
  <si>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</si>
  <si>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</si>
  <si>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</si>
  <si>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</si>
  <si>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</si>
  <si>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</si>
  <si>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</si>
  <si>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</si>
  <si>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</si>
  <si>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</si>
  <si>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</si>
  <si>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</si>
  <si>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</si>
  <si>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</si>
  <si>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</si>
  <si>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</si>
  <si>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</si>
  <si>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</si>
  <si>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</si>
  <si>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</si>
  <si>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</si>
  <si>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</si>
  <si>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</si>
  <si>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</si>
  <si>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</si>
  <si>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</si>
  <si>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</si>
  <si>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</si>
  <si>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</si>
  <si>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</si>
  <si>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</si>
  <si>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</si>
  <si>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</si>
  <si>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</si>
  <si>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</si>
  <si>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</si>
  <si>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</si>
  <si>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</si>
  <si>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</si>
  <si>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</si>
  <si>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</si>
  <si>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</si>
  <si>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</si>
  <si>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</si>
  <si>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</si>
  <si>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</si>
  <si>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</si>
  <si>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</si>
  <si>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</si>
  <si>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</si>
  <si>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</si>
  <si>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</si>
  <si>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</si>
  <si>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</si>
  <si>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</si>
  <si>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</si>
  <si>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</si>
  <si>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</si>
  <si>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</si>
  <si>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</si>
  <si>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</si>
  <si>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</si>
  <si>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</si>
  <si>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</si>
  <si>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</si>
  <si>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</si>
  <si>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</si>
  <si>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</si>
  <si>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</si>
  <si>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</si>
  <si>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</si>
  <si>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</si>
  <si>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</si>
  <si>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</si>
  <si>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</si>
  <si>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</si>
  <si>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</si>
  <si>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</si>
  <si>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</si>
  <si>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</si>
  <si>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</si>
  <si>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</si>
  <si>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</si>
  <si>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</si>
  <si>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</si>
  <si>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</si>
  <si>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</si>
  <si>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</si>
  <si>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</si>
  <si>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</si>
  <si>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</si>
  <si>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</si>
  <si>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</si>
  <si>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</si>
  <si>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</si>
  <si>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</si>
  <si>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</si>
  <si>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</si>
  <si>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</si>
  <si>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</si>
  <si>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</si>
  <si>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</si>
  <si>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</si>
  <si>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</si>
  <si>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</si>
  <si>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</si>
  <si>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</si>
  <si>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</si>
  <si>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</si>
  <si>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</si>
  <si>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</si>
  <si>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</si>
  <si>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</si>
  <si>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</si>
  <si>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</si>
  <si>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</si>
  <si>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</si>
  <si>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</si>
  <si>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</si>
  <si>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</si>
  <si>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</si>
  <si>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</si>
  <si>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</si>
  <si>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</si>
  <si>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</si>
  <si>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</si>
  <si>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</si>
  <si>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</si>
  <si>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</si>
  <si>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</si>
  <si>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</si>
  <si>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</si>
  <si>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</si>
  <si>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</si>
  <si>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</si>
  <si>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</si>
  <si>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</si>
  <si>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</si>
  <si>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</si>
  <si>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</si>
  <si>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</si>
  <si>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</si>
  <si>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</si>
  <si>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</si>
  <si>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</si>
  <si>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</si>
  <si>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</si>
  <si>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</si>
  <si>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</si>
  <si>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</si>
  <si>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</si>
  <si>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</si>
  <si>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</si>
  <si>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</si>
  <si>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</si>
  <si>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</si>
  <si>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</si>
  <si>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</si>
  <si>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</si>
  <si>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</si>
  <si>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</si>
  <si>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</si>
  <si>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</si>
  <si>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</si>
  <si>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</si>
  <si>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</si>
  <si>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</si>
  <si>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</si>
  <si>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</si>
  <si>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</si>
  <si>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</si>
  <si>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</si>
  <si>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</si>
  <si>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</si>
  <si>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</si>
  <si>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</si>
  <si>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</si>
  <si>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</si>
  <si>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</si>
  <si>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</si>
  <si>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</si>
  <si>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</si>
  <si>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</si>
  <si>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</si>
  <si>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</si>
  <si>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</si>
  <si>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</si>
  <si>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</si>
  <si>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</si>
  <si>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</si>
  <si>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</si>
  <si>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</si>
  <si>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</si>
  <si>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</si>
  <si>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</si>
  <si>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</si>
  <si>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</si>
  <si>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</si>
  <si>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</si>
  <si>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</si>
  <si>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</si>
  <si>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</si>
  <si>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</si>
  <si>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</si>
  <si>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</si>
  <si>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</si>
  <si>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</si>
  <si>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</si>
  <si>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</si>
  <si>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</si>
  <si>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</si>
  <si>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</si>
  <si>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</si>
  <si>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</si>
  <si>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</si>
  <si>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</si>
  <si>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</si>
  <si>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</si>
  <si>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</si>
  <si>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</si>
  <si>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</si>
  <si>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</si>
  <si>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</si>
  <si>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</si>
  <si>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</si>
  <si>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</si>
  <si>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</si>
  <si>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</si>
  <si>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</si>
  <si>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</si>
  <si>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</si>
  <si>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</si>
  <si>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</si>
  <si>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</si>
  <si>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</si>
  <si>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</si>
  <si>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</si>
  <si>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</si>
  <si>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</si>
  <si>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</si>
  <si>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</si>
  <si>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</si>
  <si>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</si>
  <si>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</si>
  <si>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</si>
  <si>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</si>
  <si>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</si>
  <si>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</si>
  <si>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</si>
  <si>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</si>
  <si>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</si>
  <si>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</si>
  <si>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</si>
  <si>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</si>
  <si>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</si>
  <si>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</si>
  <si>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</si>
  <si>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</si>
  <si>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</si>
  <si>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</si>
  <si>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</si>
  <si>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</si>
  <si>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</si>
  <si>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</si>
  <si>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</si>
  <si>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</si>
  <si>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</si>
  <si>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</si>
  <si>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</si>
  <si>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</si>
  <si>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</si>
  <si>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</si>
  <si>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</si>
  <si>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</si>
  <si>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</si>
  <si>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</si>
  <si>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</si>
  <si>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</si>
  <si>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</si>
  <si>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</si>
  <si>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</si>
  <si>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</si>
  <si>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</si>
  <si>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</si>
  <si>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</si>
  <si>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</si>
  <si>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</si>
  <si>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</si>
  <si>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</si>
  <si>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</si>
  <si>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</si>
  <si>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</si>
  <si>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</si>
  <si>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</si>
  <si>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</si>
  <si>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</si>
  <si>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</si>
  <si>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</si>
  <si>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</si>
  <si>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</si>
  <si>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</si>
  <si>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</si>
  <si>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</si>
  <si>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</si>
  <si>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</si>
  <si>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</si>
  <si>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</si>
  <si>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</si>
  <si>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</si>
  <si>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</si>
  <si>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</si>
  <si>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</si>
  <si>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</si>
  <si>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</si>
  <si>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</si>
  <si>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</si>
  <si>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</si>
  <si>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</si>
  <si>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</si>
  <si>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</si>
  <si>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</si>
  <si>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</si>
  <si>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</si>
  <si>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</si>
  <si>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</si>
  <si>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</si>
  <si>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</si>
  <si>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</si>
  <si>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</si>
  <si>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</si>
  <si>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</si>
  <si>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</si>
  <si>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</si>
  <si>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</si>
  <si>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</si>
  <si>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</si>
  <si>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</si>
  <si>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</si>
  <si>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</si>
  <si>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</si>
  <si>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</si>
  <si>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</si>
  <si>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</si>
  <si>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</si>
  <si>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</si>
  <si>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</si>
  <si>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</si>
  <si>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</si>
  <si>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</si>
  <si>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</si>
  <si>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</si>
  <si>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</si>
  <si>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</si>
  <si>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</si>
  <si>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</si>
  <si>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</si>
  <si>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</si>
  <si>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</si>
  <si>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</si>
  <si>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</si>
  <si>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</si>
  <si>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</si>
  <si>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</si>
  <si>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</si>
  <si>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</si>
  <si>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</si>
  <si>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</si>
  <si>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</si>
  <si>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</si>
  <si>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</si>
  <si>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</si>
  <si>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</si>
  <si>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</si>
  <si>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</si>
  <si>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</si>
  <si>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</si>
  <si>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</si>
  <si>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</si>
  <si>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</si>
  <si>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</si>
  <si>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</si>
  <si>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</si>
  <si>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</si>
  <si>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</si>
  <si>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</si>
  <si>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</si>
  <si>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</si>
  <si>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</si>
  <si>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</si>
  <si>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</si>
  <si>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</si>
  <si>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</si>
  <si>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</si>
  <si>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</si>
  <si>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</si>
  <si>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</si>
  <si>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</si>
  <si>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</si>
  <si>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</si>
  <si>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</si>
  <si>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</si>
  <si>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</si>
  <si>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</si>
  <si>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</si>
  <si>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</si>
  <si>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</si>
  <si>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</si>
  <si>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</si>
  <si>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</si>
  <si>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</si>
  <si>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</si>
  <si>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</si>
  <si>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</si>
  <si>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</si>
  <si>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</si>
  <si>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</si>
  <si>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</si>
  <si>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</si>
  <si>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</si>
  <si>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</si>
  <si>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</si>
  <si>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</si>
  <si>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</si>
  <si>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</si>
  <si>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</si>
  <si>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</si>
  <si>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</si>
  <si>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</si>
  <si>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</si>
  <si>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</si>
  <si>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</si>
  <si>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</si>
  <si>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</si>
  <si>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</si>
  <si>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</si>
  <si>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</si>
  <si>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</si>
  <si>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</si>
  <si>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</si>
  <si>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</si>
  <si>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</si>
  <si>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</si>
  <si>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</si>
  <si>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</si>
  <si>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</si>
  <si>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</si>
  <si>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</si>
  <si>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</si>
  <si>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</si>
  <si>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</si>
  <si>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</si>
  <si>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</si>
  <si>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</si>
  <si>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</si>
  <si>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</si>
  <si>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</si>
  <si>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</si>
  <si>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</si>
  <si>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</si>
  <si>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</si>
  <si>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</si>
  <si>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</si>
  <si>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</si>
  <si>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</si>
  <si>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</si>
  <si>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</si>
  <si>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</si>
  <si>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</si>
  <si>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</si>
  <si>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</si>
  <si>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</si>
  <si>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</si>
  <si>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</si>
  <si>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</si>
  <si>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</si>
  <si>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</si>
  <si>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</si>
  <si>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</si>
  <si>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</si>
  <si>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</si>
  <si>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</si>
  <si>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</si>
  <si>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</si>
  <si>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</si>
  <si>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</si>
  <si>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</si>
  <si>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</si>
  <si>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</si>
  <si>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</si>
  <si>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</si>
  <si>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</si>
  <si>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</si>
  <si>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</si>
  <si>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</si>
  <si>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</si>
  <si>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</si>
  <si>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</si>
  <si>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</si>
  <si>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</si>
  <si>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</si>
  <si>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</si>
  <si>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</si>
  <si>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</si>
  <si>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</si>
  <si>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</si>
  <si>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</si>
  <si>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</si>
  <si>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</si>
  <si>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</si>
  <si>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</si>
  <si>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</si>
  <si>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</si>
  <si>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</si>
  <si>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</si>
  <si>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</si>
  <si>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</si>
  <si>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</si>
  <si>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</si>
  <si>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</si>
  <si>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</si>
  <si>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</si>
  <si>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</si>
  <si>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</si>
  <si>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</si>
  <si>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</si>
  <si>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</si>
  <si>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</si>
  <si>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</si>
  <si>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</si>
  <si>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</si>
  <si>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</si>
  <si>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</si>
  <si>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</si>
  <si>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</si>
  <si>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</si>
  <si>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</si>
  <si>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</si>
  <si>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</si>
  <si>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</si>
  <si>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</si>
  <si>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</si>
  <si>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</si>
  <si>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</si>
  <si>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</si>
  <si>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</si>
  <si>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</si>
  <si>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</si>
  <si>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</si>
  <si>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</si>
  <si>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</si>
  <si>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</si>
  <si>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</si>
  <si>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</si>
  <si>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</si>
  <si>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</si>
  <si>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</si>
  <si>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</si>
  <si>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</si>
  <si>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</si>
  <si>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</si>
  <si>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</si>
  <si>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</si>
  <si>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</si>
  <si>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</si>
  <si>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</si>
  <si>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</si>
  <si>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</si>
  <si>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</si>
  <si>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</si>
  <si>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</si>
  <si>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</si>
  <si>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</si>
  <si>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</si>
  <si>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</si>
  <si>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</si>
  <si>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</si>
  <si>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</si>
  <si>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</si>
  <si>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</si>
  <si>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</si>
  <si>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</si>
  <si>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</si>
  <si>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</si>
  <si>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</si>
  <si>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</si>
  <si>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</si>
  <si>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</si>
  <si>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</si>
  <si>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</si>
  <si>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</si>
  <si>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</si>
  <si>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</si>
  <si>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</si>
  <si>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</si>
  <si>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</si>
  <si>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</si>
  <si>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</si>
  <si>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</si>
  <si>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</si>
  <si>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</si>
  <si>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</si>
  <si>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</si>
  <si>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</si>
  <si>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</si>
  <si>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</si>
  <si>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</si>
  <si>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</si>
  <si>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</si>
  <si>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</si>
  <si>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</si>
  <si>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</si>
  <si>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</si>
  <si>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</si>
  <si>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</si>
  <si>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</si>
  <si>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</si>
  <si>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</si>
  <si>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</si>
  <si>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</si>
  <si>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</si>
  <si>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</si>
  <si>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</si>
  <si>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</si>
  <si>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</si>
  <si>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</si>
  <si>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</si>
  <si>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</si>
  <si>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</si>
  <si>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</si>
  <si>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</si>
  <si>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</si>
  <si>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</si>
  <si>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</si>
  <si>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</si>
  <si>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</si>
  <si>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</si>
  <si>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</si>
  <si>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</si>
  <si>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</si>
  <si>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</si>
  <si>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</si>
  <si>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</si>
  <si>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</si>
  <si>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</si>
  <si>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</si>
  <si>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</si>
  <si>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</si>
  <si>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</si>
  <si>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</si>
  <si>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</si>
  <si>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</si>
  <si>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</si>
  <si>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</si>
  <si>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</si>
  <si>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</si>
  <si>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</si>
  <si>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</si>
  <si>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</si>
  <si>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</si>
  <si>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</si>
  <si>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</si>
  <si>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</si>
  <si>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</si>
  <si>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</si>
  <si>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</si>
  <si>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</si>
  <si>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</si>
  <si>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</si>
  <si>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</si>
  <si>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</si>
  <si>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</si>
  <si>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</si>
  <si>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</si>
  <si>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</si>
  <si>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</si>
  <si>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</si>
  <si>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</si>
  <si>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</si>
  <si>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</si>
  <si>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</si>
  <si>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</si>
  <si>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</si>
  <si>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</si>
  <si>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</si>
  <si>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</si>
  <si>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</si>
  <si>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</si>
  <si>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</si>
  <si>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</si>
  <si>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</si>
  <si>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</si>
  <si>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</si>
  <si>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</si>
  <si>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</si>
  <si>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</si>
  <si>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</si>
  <si>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</si>
  <si>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</si>
  <si>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</si>
  <si>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</si>
  <si>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</si>
  <si>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</si>
  <si>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</si>
  <si>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</si>
  <si>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</si>
  <si>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</si>
  <si>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</si>
  <si>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</si>
  <si>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</si>
  <si>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</si>
  <si>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</si>
  <si>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</si>
  <si>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</si>
  <si>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</si>
  <si>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</si>
  <si>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</si>
  <si>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</si>
  <si>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</si>
  <si>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</si>
  <si>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</si>
  <si>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</si>
  <si>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</si>
  <si>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</si>
  <si>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</si>
  <si>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</si>
  <si>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</si>
  <si>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</si>
  <si>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</si>
  <si>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</si>
  <si>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</si>
  <si>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</si>
  <si>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</si>
  <si>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</si>
  <si>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</si>
  <si>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</si>
  <si>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</si>
  <si>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</si>
  <si>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</si>
  <si>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</si>
  <si>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</si>
  <si>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</si>
  <si>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</si>
  <si>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</si>
  <si>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</si>
  <si>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</si>
  <si>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</si>
  <si>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</si>
  <si>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</si>
  <si>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</si>
  <si>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</si>
  <si>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</si>
  <si>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</si>
  <si>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</si>
  <si>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</si>
  <si>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</si>
  <si>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</si>
  <si>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</si>
  <si>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</si>
  <si>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</si>
  <si>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</si>
  <si>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</si>
  <si>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</si>
  <si>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</si>
  <si>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</si>
  <si>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</si>
  <si>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</si>
  <si>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</si>
  <si>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</si>
  <si>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</si>
  <si>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</si>
  <si>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</si>
  <si>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</si>
  <si>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</si>
  <si>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</si>
  <si>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</si>
  <si>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</si>
  <si>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</si>
  <si>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</si>
  <si>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</si>
  <si>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</si>
  <si>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</si>
  <si>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</si>
  <si>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</si>
  <si>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</si>
  <si>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</si>
  <si>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</si>
  <si>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</si>
  <si>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</si>
  <si>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</si>
  <si>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</si>
  <si>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</si>
  <si>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</si>
  <si>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</si>
  <si>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</si>
  <si>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</si>
  <si>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</si>
  <si>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</si>
  <si>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</si>
  <si>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</si>
  <si>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</si>
  <si>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</si>
  <si>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</si>
  <si>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</si>
  <si>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</si>
  <si>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</si>
  <si>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</si>
  <si>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</si>
  <si>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</si>
  <si>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</si>
  <si>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</si>
  <si>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</si>
  <si>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</si>
  <si>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</si>
  <si>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</si>
  <si>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</si>
  <si>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</si>
  <si>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</si>
  <si>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</si>
  <si>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</si>
  <si>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</si>
  <si>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</si>
  <si>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</si>
  <si>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</si>
  <si>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</si>
  <si>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</si>
  <si>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</si>
  <si>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</si>
  <si>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</si>
  <si>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</si>
  <si>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</si>
  <si>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</si>
  <si>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</si>
  <si>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</si>
  <si>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</si>
  <si>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</si>
  <si>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</si>
  <si>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</si>
  <si>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</si>
  <si>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</si>
  <si>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</si>
  <si>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</si>
  <si>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</si>
  <si>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</si>
  <si>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</si>
  <si>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</si>
  <si>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</si>
  <si>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</si>
  <si>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</si>
  <si>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</si>
  <si>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</si>
  <si>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</si>
  <si>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</si>
  <si>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</si>
  <si>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</si>
  <si>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</si>
  <si>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</si>
  <si>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</si>
  <si>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</si>
  <si>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</si>
  <si>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</si>
  <si>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</si>
  <si>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</si>
  <si>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</si>
  <si>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</si>
  <si>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</si>
  <si>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</si>
  <si>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</si>
  <si>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</si>
  <si>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</si>
  <si>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</si>
  <si>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</si>
  <si>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</si>
  <si>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</si>
  <si>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</si>
  <si>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</si>
  <si>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</si>
  <si>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</si>
  <si>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</si>
  <si>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</si>
  <si>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</si>
  <si>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</si>
  <si>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</si>
  <si>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</si>
  <si>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</si>
  <si>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</si>
  <si>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</si>
  <si>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</si>
  <si>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</si>
  <si>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</si>
  <si>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</si>
  <si>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</si>
  <si>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</si>
  <si>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</si>
  <si>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</si>
  <si>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</si>
  <si>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</si>
  <si>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</si>
  <si>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</si>
  <si>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</si>
  <si>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</si>
  <si>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</si>
  <si>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</si>
  <si>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</si>
  <si>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</si>
  <si>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</si>
  <si>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</si>
  <si>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</si>
  <si>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</si>
  <si>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</si>
  <si>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</si>
  <si>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</si>
  <si>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</si>
  <si>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</si>
  <si>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</si>
  <si>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</si>
  <si>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</si>
  <si>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</si>
  <si>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</si>
  <si>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</si>
  <si>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</si>
  <si>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</si>
  <si>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</si>
  <si>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</si>
  <si>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</si>
  <si>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</si>
  <si>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</si>
  <si>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</si>
  <si>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</si>
  <si>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</si>
  <si>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</si>
  <si>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</si>
  <si>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</si>
  <si>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</si>
  <si>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</si>
  <si>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</si>
  <si>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</si>
  <si>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</si>
  <si>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</si>
  <si>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</si>
  <si>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</si>
  <si>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</si>
  <si>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</si>
  <si>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</si>
  <si>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</si>
  <si>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</si>
  <si>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</si>
  <si>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</si>
  <si>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</si>
  <si>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</si>
  <si>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</si>
  <si>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</si>
  <si>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</si>
  <si>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</si>
  <si>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</si>
  <si>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</si>
  <si>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</si>
  <si>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</si>
  <si>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</si>
  <si>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</si>
  <si>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</si>
  <si>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</si>
  <si>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</si>
  <si>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</si>
  <si>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</si>
  <si>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</si>
  <si>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</si>
  <si>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</si>
  <si>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</si>
  <si>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</si>
  <si>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</si>
  <si>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</si>
  <si>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</si>
  <si>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</si>
  <si>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</si>
  <si>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</si>
  <si>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</si>
  <si>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</si>
  <si>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</si>
  <si>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</si>
  <si>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</si>
  <si>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</si>
  <si>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</si>
  <si>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</si>
  <si>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</si>
  <si>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</si>
  <si>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</si>
  <si>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</si>
  <si>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</si>
  <si>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</si>
  <si>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</si>
  <si>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</si>
  <si>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</si>
  <si>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</si>
  <si>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</si>
  <si>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</si>
  <si>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</si>
  <si>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</si>
  <si>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</si>
  <si>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</si>
  <si>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</si>
  <si>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</si>
  <si>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</si>
  <si>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</si>
  <si>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</si>
  <si>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</si>
  <si>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</si>
  <si>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</si>
  <si>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</si>
  <si>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</si>
  <si>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</si>
  <si>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</si>
  <si>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</si>
  <si>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</si>
  <si>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</si>
  <si>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</si>
  <si>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</si>
  <si>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</si>
  <si>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</si>
  <si>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</si>
  <si>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</si>
  <si>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</si>
  <si>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</si>
  <si>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</si>
  <si>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</si>
  <si>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</si>
  <si>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</si>
  <si>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</si>
  <si>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</si>
  <si>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</si>
  <si>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</si>
  <si>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</si>
  <si>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</si>
  <si>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</si>
  <si>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</si>
  <si>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</si>
  <si>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</si>
  <si>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</si>
  <si>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</si>
  <si>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</si>
  <si>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</si>
  <si>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</si>
  <si>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</si>
  <si>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</si>
  <si>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</si>
  <si>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</si>
  <si>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</si>
  <si>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</si>
  <si>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</si>
  <si>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</si>
  <si>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</si>
  <si>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</si>
  <si>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</si>
  <si>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</si>
  <si>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</si>
  <si>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</si>
  <si>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</si>
  <si>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</si>
  <si>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</si>
  <si>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</si>
  <si>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</si>
  <si>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</si>
  <si>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</si>
  <si>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</si>
  <si>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</si>
  <si>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</si>
  <si>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</si>
  <si>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</si>
  <si>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</si>
  <si>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</si>
  <si>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</si>
  <si>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</si>
  <si>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</si>
  <si>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</si>
  <si>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</si>
  <si>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</si>
  <si>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</si>
  <si>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</si>
  <si>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</si>
  <si>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</si>
  <si>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</si>
  <si>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</si>
  <si>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</si>
  <si>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</si>
  <si>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</si>
  <si>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</si>
  <si>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</si>
  <si>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</si>
  <si>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</si>
  <si>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</si>
  <si>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</si>
  <si>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</si>
  <si>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</si>
  <si>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</si>
  <si>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</si>
  <si>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</si>
  <si>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</si>
  <si>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</si>
  <si>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</si>
  <si>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</si>
  <si>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</si>
  <si>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</si>
  <si>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</si>
  <si>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</si>
  <si>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</si>
  <si>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</si>
  <si>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</si>
  <si>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</si>
  <si>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</si>
  <si>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</si>
  <si>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</si>
  <si>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</si>
  <si>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</si>
  <si>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</si>
  <si>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</si>
  <si>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</si>
  <si>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</si>
  <si>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</si>
  <si>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</si>
  <si>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</si>
  <si>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</si>
  <si>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</si>
  <si>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</si>
  <si>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</si>
  <si>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</si>
  <si>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</si>
  <si>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</si>
  <si>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</si>
  <si>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</si>
  <si>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</si>
  <si>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</si>
  <si>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</si>
  <si>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</si>
  <si>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</si>
  <si>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</si>
  <si>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</si>
  <si>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</si>
  <si>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</si>
  <si>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</si>
  <si>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</si>
  <si>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</si>
  <si>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</si>
  <si>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</si>
  <si>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</si>
  <si>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</si>
  <si>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</si>
  <si>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</si>
  <si>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</si>
  <si>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</si>
  <si>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</si>
  <si>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</si>
  <si>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</si>
  <si>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</si>
  <si>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</si>
  <si>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</si>
  <si>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</si>
  <si>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</si>
  <si>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</si>
  <si>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</si>
  <si>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</si>
  <si>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</si>
  <si>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</si>
  <si>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</si>
  <si>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</si>
  <si>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</si>
  <si>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</si>
  <si>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</si>
  <si>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</si>
  <si>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</si>
  <si>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</si>
  <si>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</si>
  <si>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</si>
  <si>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</si>
  <si>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</si>
  <si>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</si>
  <si>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</si>
  <si>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</si>
  <si>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</si>
  <si>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</si>
  <si>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</si>
  <si>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</si>
  <si>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</si>
  <si>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</si>
  <si>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</si>
  <si>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</si>
  <si>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</si>
  <si>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</si>
  <si>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</si>
  <si>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</si>
  <si>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</si>
  <si>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</si>
  <si>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</si>
  <si>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</si>
  <si>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</si>
  <si>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</si>
  <si>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</si>
  <si>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</si>
  <si>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</si>
  <si>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</si>
  <si>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</si>
  <si>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</si>
  <si>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</si>
  <si>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</si>
  <si>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</si>
  <si>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</si>
  <si>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</si>
  <si>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</si>
  <si>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</si>
  <si>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</si>
  <si>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</si>
  <si>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</si>
  <si>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</si>
  <si>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</si>
  <si>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</si>
  <si>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</si>
  <si>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</si>
  <si>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</si>
  <si>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</si>
  <si>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</si>
  <si>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</si>
  <si>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</si>
  <si>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</si>
  <si>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</si>
  <si>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</si>
  <si>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</si>
  <si>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</si>
  <si>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</si>
  <si>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</si>
  <si>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</si>
  <si>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</si>
  <si>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</si>
  <si>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</si>
  <si>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</si>
  <si>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</si>
  <si>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</si>
  <si>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</si>
  <si>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</si>
  <si>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</si>
  <si>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</si>
  <si>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</si>
  <si>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</si>
  <si>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</si>
  <si>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</si>
  <si>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</si>
  <si>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</si>
  <si>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</si>
  <si>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</si>
  <si>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</si>
  <si>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</si>
  <si>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</si>
  <si>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</si>
  <si>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</si>
  <si>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</si>
  <si>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</si>
  <si>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</si>
  <si>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</si>
  <si>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</si>
  <si>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</si>
  <si>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</si>
  <si>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</si>
  <si>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</si>
  <si>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</si>
  <si>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</si>
  <si>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</si>
  <si>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</si>
  <si>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</si>
  <si>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</si>
  <si>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</si>
  <si>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</si>
  <si>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</si>
  <si>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</si>
  <si>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</si>
  <si>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</si>
  <si>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</si>
  <si>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</si>
  <si>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</si>
  <si>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</si>
  <si>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</si>
  <si>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</si>
  <si>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</si>
  <si>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</si>
  <si>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</si>
  <si>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</si>
  <si>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</si>
  <si>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</si>
  <si>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</si>
  <si>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</si>
  <si>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</si>
  <si>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</si>
  <si>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</si>
  <si>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</si>
  <si>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</si>
  <si>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</si>
  <si>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</si>
  <si>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</si>
  <si>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</si>
  <si>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</si>
  <si>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</si>
  <si>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</si>
  <si>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</si>
  <si>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</si>
  <si>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</si>
  <si>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</si>
  <si>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</si>
  <si>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</si>
  <si>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</si>
  <si>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</si>
  <si>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</si>
  <si>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</si>
  <si>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</si>
  <si>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</si>
  <si>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</si>
  <si>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</si>
  <si>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</si>
  <si>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</si>
  <si>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</si>
  <si>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</si>
  <si>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</si>
  <si>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</si>
  <si>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</si>
  <si>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</si>
  <si>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</si>
  <si>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</si>
  <si>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</si>
  <si>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</si>
  <si>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</si>
  <si>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</si>
  <si>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</si>
  <si>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</si>
  <si>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</si>
  <si>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</si>
  <si>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</si>
  <si>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</si>
  <si>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</si>
  <si>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</si>
  <si>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</si>
  <si>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</si>
  <si>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</si>
  <si>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</si>
  <si>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</si>
  <si>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</si>
  <si>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</si>
  <si>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</si>
  <si>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</si>
  <si>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</si>
  <si>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</si>
  <si>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</si>
  <si>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</si>
  <si>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</si>
  <si>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</si>
  <si>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</si>
  <si>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</si>
  <si>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</si>
  <si>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</si>
  <si>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</si>
  <si>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</si>
  <si>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</si>
  <si>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</si>
  <si>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</si>
  <si>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</si>
  <si>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</si>
  <si>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</si>
  <si>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</si>
  <si>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</si>
  <si>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</si>
  <si>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</si>
  <si>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</si>
  <si>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</si>
  <si>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</si>
  <si>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</si>
  <si>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</si>
  <si>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</si>
  <si>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</si>
  <si>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</si>
  <si>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</si>
  <si>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</si>
  <si>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</si>
  <si>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</si>
  <si>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</si>
  <si>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</si>
  <si>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</si>
  <si>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</si>
  <si>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</si>
  <si>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</si>
  <si>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</si>
  <si>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</si>
  <si>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</si>
  <si>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</si>
  <si>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</si>
  <si>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</si>
  <si>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</si>
  <si>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</si>
  <si>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</si>
  <si>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</si>
  <si>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</si>
  <si>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</si>
  <si>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</si>
  <si>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</si>
  <si>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</si>
  <si>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</si>
  <si>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</si>
  <si>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</si>
  <si>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</si>
  <si>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</si>
  <si>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</si>
  <si>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</si>
  <si>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</si>
  <si>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</si>
  <si>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</si>
  <si>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</si>
  <si>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</si>
  <si>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</si>
  <si>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</si>
  <si>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</si>
  <si>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</si>
  <si>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</si>
  <si>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</si>
  <si>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</si>
  <si>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</si>
  <si>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</si>
  <si>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</si>
  <si>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</si>
  <si>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</si>
  <si>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</si>
  <si>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</si>
  <si>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</si>
  <si>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</si>
  <si>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</si>
  <si>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</si>
  <si>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</si>
  <si>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</si>
  <si>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</si>
  <si>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</si>
  <si>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</si>
  <si>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</si>
  <si>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</si>
  <si>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</si>
  <si>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</si>
  <si>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</si>
  <si>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</si>
  <si>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</si>
  <si>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</si>
  <si>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</si>
  <si>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</si>
  <si>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</si>
  <si>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</si>
  <si>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</si>
  <si>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</si>
  <si>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</si>
  <si>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</si>
  <si>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</si>
  <si>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</si>
  <si>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</si>
  <si>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</si>
  <si>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</si>
  <si>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</si>
  <si>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</si>
  <si>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</si>
  <si>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</si>
  <si>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</si>
  <si>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</si>
  <si>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</si>
  <si>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</si>
  <si>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</si>
  <si>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</si>
  <si>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</si>
  <si>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</si>
  <si>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</si>
  <si>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</si>
  <si>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</si>
  <si>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</si>
  <si>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</si>
  <si>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</si>
  <si>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</si>
  <si>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</si>
  <si>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</si>
  <si>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</si>
  <si>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</si>
  <si>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</si>
  <si>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</si>
  <si>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</si>
  <si>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</si>
  <si>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</si>
  <si>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</si>
  <si>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</si>
  <si>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</si>
  <si>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</si>
  <si>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</si>
  <si>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</si>
  <si>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</si>
  <si>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</si>
  <si>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</si>
  <si>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</si>
  <si>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</si>
  <si>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</si>
  <si>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</si>
  <si>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</si>
  <si>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</si>
  <si>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</si>
  <si>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</si>
  <si>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</si>
  <si>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</si>
  <si>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</si>
  <si>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</si>
  <si>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</si>
  <si>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</si>
  <si>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</si>
  <si>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</si>
  <si>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</si>
  <si>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</si>
  <si>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</si>
  <si>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</si>
  <si>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</si>
  <si>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</si>
  <si>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</si>
  <si>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</si>
  <si>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</si>
  <si>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</si>
  <si>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</si>
  <si>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</si>
  <si>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</si>
  <si>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</si>
  <si>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</si>
  <si>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</si>
  <si>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</si>
  <si>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</si>
  <si>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</si>
  <si>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</si>
  <si>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</si>
  <si>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</si>
  <si>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</si>
  <si>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</si>
  <si>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</si>
  <si>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</si>
  <si>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</si>
  <si>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</si>
  <si>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</si>
  <si>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</si>
  <si>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</si>
  <si>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</si>
  <si>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</si>
  <si>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</si>
  <si>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</si>
  <si>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</si>
  <si>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</si>
  <si>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</si>
  <si>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</si>
  <si>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</si>
  <si>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</si>
  <si>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</si>
  <si>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</si>
  <si>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</si>
  <si>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</si>
  <si>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</si>
  <si>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</si>
  <si>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</si>
  <si>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</si>
  <si>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</si>
  <si>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</si>
  <si>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</si>
  <si>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</si>
  <si>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</si>
  <si>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</si>
  <si>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</si>
  <si>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</si>
  <si>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</si>
  <si>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</si>
  <si>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</si>
  <si>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</si>
  <si>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</si>
  <si>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</si>
  <si>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</si>
  <si>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</si>
  <si>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</si>
  <si>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</si>
  <si>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</si>
  <si>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</si>
  <si>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</si>
  <si>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</si>
  <si>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</si>
  <si>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</si>
  <si>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</si>
  <si>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</si>
  <si>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</si>
  <si>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</si>
  <si>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</si>
  <si>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</si>
  <si>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</si>
  <si>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</si>
  <si>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</si>
  <si>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</si>
  <si>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</si>
  <si>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</si>
  <si>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</si>
  <si>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</si>
  <si>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</si>
  <si>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</si>
  <si>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</si>
  <si>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</si>
  <si>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</si>
  <si>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</si>
  <si>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</si>
  <si>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</si>
  <si>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</si>
  <si>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</si>
  <si>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</si>
  <si>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</si>
  <si>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</si>
  <si>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</si>
  <si>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</si>
  <si>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</si>
  <si>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</si>
  <si>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</si>
  <si>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</si>
  <si>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</si>
  <si>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</si>
  <si>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</si>
  <si>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</si>
  <si>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</si>
  <si>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</si>
  <si>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</si>
  <si>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</si>
  <si>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</si>
  <si>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</si>
  <si>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</si>
  <si>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</si>
  <si>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</si>
  <si>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</si>
  <si>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</si>
  <si>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</si>
  <si>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</si>
  <si>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</si>
  <si>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</si>
  <si>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</si>
  <si>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</si>
  <si>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</si>
  <si>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</si>
  <si>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</si>
  <si>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</si>
  <si>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</si>
  <si>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</si>
  <si>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</si>
  <si>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</si>
  <si>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</si>
  <si>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</si>
  <si>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</si>
  <si>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</si>
  <si>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</si>
  <si>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</si>
  <si>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</si>
  <si>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</si>
  <si>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</si>
  <si>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</si>
  <si>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</si>
  <si>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</si>
  <si>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</si>
  <si>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</si>
  <si>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</si>
  <si>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</si>
  <si>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</si>
  <si>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</si>
  <si>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</si>
  <si>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</si>
  <si>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</si>
  <si>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</si>
  <si>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</si>
  <si>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</si>
  <si>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</si>
  <si>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</si>
  <si>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</si>
  <si>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</si>
  <si>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</si>
  <si>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</si>
  <si>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</si>
  <si>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</si>
  <si>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</si>
  <si>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</si>
  <si>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</si>
  <si>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</si>
  <si>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</si>
  <si>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</si>
  <si>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</si>
  <si>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</si>
  <si>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</si>
  <si>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</si>
  <si>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</si>
  <si>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</si>
  <si>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</si>
  <si>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</si>
  <si>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</si>
  <si>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</si>
  <si>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</si>
  <si>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</si>
  <si>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</si>
  <si>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</si>
  <si>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</si>
  <si>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</si>
  <si>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</si>
  <si>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</si>
  <si>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</si>
  <si>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</si>
  <si>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</si>
  <si>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</si>
  <si>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</si>
  <si>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</si>
  <si>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</si>
  <si>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</si>
  <si>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</si>
  <si>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</si>
  <si>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</si>
  <si>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</si>
  <si>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</si>
  <si>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</si>
  <si>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</si>
  <si>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</si>
  <si>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</si>
  <si>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</si>
  <si>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</si>
  <si>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</si>
  <si>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</si>
  <si>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</si>
  <si>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</si>
  <si>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</si>
  <si>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</si>
  <si>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</si>
  <si>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</si>
  <si>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</si>
  <si>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</si>
  <si>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</si>
  <si>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</si>
  <si>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</si>
  <si>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</si>
  <si>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</si>
  <si>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</si>
  <si>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</si>
  <si>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</si>
  <si>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</si>
  <si>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</si>
  <si>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</si>
  <si>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</si>
  <si>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</si>
  <si>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</si>
  <si>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</si>
  <si>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</si>
  <si>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</si>
  <si>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</si>
  <si>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</si>
  <si>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</si>
  <si>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</si>
  <si>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</si>
  <si>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</si>
  <si>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</si>
  <si>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</si>
  <si>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</si>
  <si>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</si>
  <si>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</si>
  <si>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</si>
  <si>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</si>
  <si>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</si>
  <si>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</si>
  <si>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</si>
  <si>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</si>
  <si>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</si>
  <si>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</si>
  <si>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</si>
  <si>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</si>
  <si>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</si>
  <si>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</si>
  <si>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</si>
  <si>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</si>
  <si>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</si>
  <si>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</si>
  <si>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</si>
  <si>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</si>
  <si>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</si>
  <si>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</si>
  <si>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</si>
  <si>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</si>
  <si>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</si>
  <si>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</si>
  <si>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</si>
  <si>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</si>
  <si>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</si>
  <si>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</si>
  <si>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</si>
  <si>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</si>
  <si>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</si>
  <si>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</si>
  <si>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</si>
  <si>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</si>
  <si>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</si>
  <si>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</si>
  <si>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</si>
  <si>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</si>
  <si>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</si>
  <si>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</si>
  <si>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</si>
  <si>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</si>
  <si>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</si>
  <si>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</si>
  <si>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</si>
  <si>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</si>
  <si>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</si>
  <si>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</si>
  <si>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</si>
  <si>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</si>
  <si>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</si>
  <si>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</si>
  <si>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</si>
  <si>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</si>
  <si>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</si>
  <si>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</si>
  <si>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</si>
  <si>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</si>
  <si>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</si>
  <si>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</si>
  <si>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</si>
  <si>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</si>
  <si>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</si>
  <si>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</si>
  <si>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</si>
  <si>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</si>
  <si>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</si>
  <si>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</si>
  <si>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</si>
  <si>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</si>
  <si>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</si>
  <si>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</si>
  <si>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</si>
  <si>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</si>
  <si>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</si>
  <si>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</si>
  <si>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</si>
  <si>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</si>
  <si>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</si>
  <si>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</si>
  <si>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</si>
  <si>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</si>
  <si>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</si>
  <si>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</si>
  <si>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</si>
  <si>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</si>
  <si>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</si>
  <si>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</si>
  <si>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</si>
  <si>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</si>
  <si>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</si>
  <si>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</si>
  <si>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</si>
  <si>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</si>
  <si>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</si>
  <si>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</si>
  <si>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</si>
  <si>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</si>
  <si>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</si>
  <si>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</si>
  <si>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</si>
  <si>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</si>
  <si>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</si>
  <si>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</si>
  <si>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</si>
  <si>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</si>
  <si>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</si>
  <si>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</si>
  <si>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</si>
  <si>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</si>
  <si>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</si>
  <si>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</si>
  <si>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</si>
  <si>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</si>
  <si>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</si>
  <si>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</si>
  <si>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</si>
  <si>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</si>
  <si>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</si>
  <si>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</si>
  <si>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</si>
  <si>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</si>
  <si>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</si>
  <si>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</si>
  <si>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</si>
  <si>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</si>
  <si>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</si>
  <si>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</si>
  <si>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</si>
  <si>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</si>
  <si>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</si>
  <si>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</si>
  <si>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</si>
  <si>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</si>
  <si>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</si>
  <si>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</si>
  <si>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</si>
  <si>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</si>
  <si>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</si>
  <si>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</si>
  <si>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</si>
  <si>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</si>
  <si>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</si>
  <si>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</si>
  <si>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</si>
  <si>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</si>
  <si>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</si>
  <si>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</si>
  <si>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</si>
  <si>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</si>
  <si>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</si>
  <si>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</si>
  <si>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</si>
  <si>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</si>
  <si>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</si>
  <si>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</si>
  <si>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</si>
  <si>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</si>
  <si>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</si>
  <si>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</si>
  <si>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</si>
  <si>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</si>
  <si>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</si>
  <si>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</si>
  <si>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</si>
  <si>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</si>
  <si>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</si>
  <si>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</si>
  <si>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</si>
  <si>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</si>
  <si>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</si>
  <si>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</si>
  <si>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</si>
  <si>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</si>
  <si>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</si>
  <si>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</si>
  <si>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</si>
  <si>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</si>
  <si>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</si>
  <si>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</si>
  <si>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</si>
  <si>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</si>
  <si>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</si>
  <si>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</si>
  <si>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</si>
  <si>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</si>
  <si>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</si>
  <si>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</si>
  <si>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</si>
  <si>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</si>
  <si>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</si>
  <si>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</si>
  <si>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</si>
  <si>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</si>
  <si>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</si>
  <si>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</si>
  <si>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</si>
  <si>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</si>
  <si>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</si>
  <si>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</si>
  <si>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</si>
  <si>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</si>
  <si>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</si>
  <si>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</si>
  <si>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</si>
  <si>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</si>
  <si>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</si>
  <si>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</si>
  <si>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</si>
  <si>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</si>
  <si>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</si>
  <si>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</si>
  <si>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</si>
  <si>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</si>
  <si>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</si>
  <si>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</si>
  <si>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</si>
  <si>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</si>
  <si>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</si>
  <si>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</si>
  <si>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</si>
  <si>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</si>
  <si>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</si>
  <si>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</si>
  <si>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</si>
  <si>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</si>
  <si>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</si>
  <si>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</si>
  <si>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</si>
  <si>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</si>
  <si>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</si>
  <si>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</si>
  <si>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</si>
  <si>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</si>
  <si>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</si>
  <si>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</si>
  <si>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</si>
  <si>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</si>
  <si>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</si>
  <si>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</si>
  <si>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</si>
  <si>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</si>
  <si>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</si>
  <si>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</si>
  <si>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</si>
  <si>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</si>
  <si>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</si>
  <si>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</si>
  <si>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</si>
  <si>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</si>
  <si>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</si>
  <si>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</si>
  <si>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</si>
  <si>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</si>
  <si>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</si>
  <si>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</si>
  <si>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</si>
  <si>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</si>
  <si>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</si>
  <si>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</si>
  <si>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</si>
  <si>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</si>
  <si>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</si>
  <si>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</si>
  <si>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</si>
  <si>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</si>
  <si>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</si>
  <si>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</si>
  <si>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</si>
  <si>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</si>
  <si>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</si>
  <si>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</si>
  <si>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</si>
  <si>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</si>
  <si>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</si>
  <si>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</si>
  <si>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</si>
  <si>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</si>
  <si>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</si>
  <si>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</si>
  <si>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</si>
  <si>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</si>
  <si>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</si>
  <si>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</si>
  <si>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</si>
  <si>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</si>
  <si>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</si>
  <si>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</si>
  <si>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</si>
  <si>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</si>
  <si>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</si>
  <si>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</si>
  <si>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</si>
  <si>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</si>
  <si>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</si>
  <si>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</si>
  <si>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</si>
  <si>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</si>
  <si>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</si>
  <si>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</si>
  <si>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</si>
  <si>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</si>
  <si>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</si>
  <si>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</si>
  <si>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</si>
  <si>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</si>
  <si>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</si>
  <si>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</si>
  <si>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</si>
  <si>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</si>
  <si>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</si>
  <si>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</si>
  <si>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</si>
  <si>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</si>
  <si>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</si>
  <si>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</si>
  <si>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</si>
  <si>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</si>
  <si>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</si>
  <si>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</si>
  <si>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</si>
  <si>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</si>
  <si>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</si>
  <si>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</si>
  <si>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</si>
  <si>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</si>
  <si>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</si>
  <si>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</si>
  <si>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</si>
  <si>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</si>
  <si>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</si>
  <si>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</si>
  <si>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</si>
  <si>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</si>
  <si>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</si>
  <si>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</si>
  <si>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</si>
  <si>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</si>
  <si>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</si>
  <si>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</si>
  <si>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</si>
  <si>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</si>
  <si>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</si>
  <si>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</si>
  <si>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</si>
  <si>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</si>
  <si>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</si>
  <si>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</si>
  <si>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</si>
  <si>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</si>
  <si>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</si>
  <si>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</si>
  <si>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</si>
  <si>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</si>
  <si>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</si>
  <si>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</si>
  <si>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</si>
  <si>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</si>
  <si>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</si>
  <si>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</si>
  <si>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</si>
  <si>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</si>
  <si>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</si>
  <si>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</si>
  <si>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</si>
  <si>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</si>
  <si>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</si>
  <si>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</si>
  <si>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</si>
  <si>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</si>
  <si>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</si>
  <si>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</si>
  <si>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</si>
  <si>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</si>
  <si>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</si>
  <si>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</si>
  <si>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</si>
  <si>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</si>
  <si>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</si>
  <si>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</si>
  <si>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</si>
  <si>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</si>
  <si>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</si>
  <si>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</si>
  <si>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</si>
  <si>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</si>
  <si>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</si>
  <si>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</si>
  <si>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</si>
  <si>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</si>
  <si>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</si>
  <si>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</si>
  <si>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</si>
  <si>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</si>
  <si>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</si>
  <si>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</si>
  <si>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</si>
  <si>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</si>
  <si>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</si>
  <si>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</si>
  <si>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</si>
  <si>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</si>
  <si>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</si>
  <si>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</si>
  <si>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</si>
  <si>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</si>
  <si>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</si>
  <si>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</si>
  <si>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</si>
  <si>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</si>
  <si>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</si>
  <si>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</si>
  <si>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</si>
  <si>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</si>
  <si>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</si>
  <si>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</si>
  <si>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</si>
  <si>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</si>
  <si>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</si>
  <si>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</si>
  <si>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</si>
  <si>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</si>
  <si>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</si>
  <si>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</si>
  <si>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</si>
  <si>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</si>
  <si>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</si>
  <si>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</si>
  <si>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</si>
  <si>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</si>
  <si>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</si>
  <si>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</si>
  <si>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</si>
  <si>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</si>
  <si>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</si>
  <si>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</si>
  <si>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</si>
  <si>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</si>
  <si>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</si>
  <si>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</si>
  <si>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</si>
  <si>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</si>
  <si>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</si>
  <si>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</si>
  <si>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</si>
  <si>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</si>
  <si>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</si>
  <si>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</si>
  <si>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</si>
  <si>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</si>
  <si>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</si>
  <si>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</si>
  <si>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</si>
  <si>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</si>
  <si>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</si>
  <si>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</si>
  <si>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</si>
  <si>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</si>
  <si>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</si>
  <si>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</si>
  <si>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</si>
  <si>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</si>
  <si>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</si>
  <si>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</si>
  <si>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</si>
  <si>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</si>
  <si>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</si>
  <si>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</si>
  <si>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</si>
  <si>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</si>
  <si>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</si>
  <si>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</si>
  <si>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</si>
  <si>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</si>
  <si>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</si>
  <si>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</si>
  <si>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</si>
  <si>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</si>
  <si>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</si>
  <si>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</si>
  <si>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</si>
  <si>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</si>
  <si>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</si>
  <si>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</si>
  <si>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</si>
  <si>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</si>
  <si>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</si>
  <si>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</si>
  <si>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</si>
  <si>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</si>
  <si>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</si>
  <si>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</si>
  <si>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</si>
  <si>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</si>
  <si>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</si>
  <si>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</si>
  <si>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</si>
  <si>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</si>
  <si>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</si>
  <si>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</si>
  <si>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</si>
  <si>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</si>
  <si>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</si>
  <si>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</si>
  <si>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</si>
  <si>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</si>
  <si>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</si>
  <si>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</si>
  <si>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</si>
  <si>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</si>
  <si>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</si>
  <si>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</si>
  <si>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</si>
  <si>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</si>
  <si>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</si>
  <si>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</si>
  <si>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</si>
  <si>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</si>
  <si>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</si>
  <si>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</si>
  <si>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</si>
  <si>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</si>
  <si>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</si>
  <si>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</si>
  <si>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</si>
  <si>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</si>
  <si>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</si>
  <si>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</si>
  <si>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</si>
  <si>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</si>
  <si>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</si>
  <si>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</si>
  <si>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</si>
  <si>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</si>
  <si>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</si>
  <si>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</si>
  <si>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</si>
  <si>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</si>
  <si>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</si>
  <si>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</si>
  <si>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</si>
  <si>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</si>
  <si>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</si>
  <si>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</si>
  <si>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</si>
  <si>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</si>
  <si>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</si>
  <si>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</si>
  <si>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</si>
  <si>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</si>
  <si>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</si>
  <si>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</si>
  <si>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</si>
  <si>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</si>
  <si>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</si>
  <si>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</si>
  <si>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</si>
  <si>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</si>
  <si>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</si>
  <si>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</si>
  <si>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</si>
  <si>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</si>
  <si>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</si>
  <si>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</si>
  <si>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</si>
  <si>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</si>
  <si>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</si>
  <si>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</si>
  <si>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</si>
  <si>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</si>
  <si>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</si>
  <si>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</si>
  <si>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</si>
  <si>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</si>
  <si>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</si>
  <si>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</si>
  <si>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</si>
  <si>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</si>
  <si>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</si>
  <si>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</si>
  <si>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</si>
  <si>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</si>
  <si>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</si>
  <si>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</si>
  <si>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</si>
  <si>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</si>
  <si>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</si>
  <si>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</si>
  <si>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</si>
  <si>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</si>
  <si>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</si>
  <si>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</si>
  <si>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</si>
  <si>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</si>
  <si>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</si>
  <si>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</si>
  <si>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</si>
  <si>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</si>
  <si>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</si>
  <si>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</si>
  <si>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</si>
  <si>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</si>
  <si>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</si>
  <si>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</si>
  <si>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</si>
  <si>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</si>
  <si>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</si>
  <si>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</si>
  <si>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</si>
  <si>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</si>
  <si>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</si>
  <si>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</si>
  <si>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</si>
  <si>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</si>
  <si>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</si>
  <si>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</si>
  <si>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</si>
  <si>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</si>
  <si>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</si>
  <si>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</si>
  <si>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</si>
  <si>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</si>
  <si>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</si>
  <si>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</si>
  <si>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</si>
  <si>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</si>
  <si>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</si>
  <si>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</si>
  <si>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</si>
  <si>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</si>
  <si>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</si>
  <si>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</si>
  <si>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</si>
  <si>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</si>
  <si>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</si>
  <si>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</si>
  <si>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</si>
  <si>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</si>
  <si>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</si>
  <si>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</si>
  <si>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</si>
  <si>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</si>
  <si>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</si>
  <si>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</si>
  <si>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</si>
  <si>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</si>
  <si>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</si>
  <si>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</si>
  <si>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</si>
  <si>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</si>
  <si>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</si>
  <si>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</si>
  <si>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</si>
  <si>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</si>
  <si>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</si>
  <si>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</si>
  <si>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</si>
  <si>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</si>
  <si>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</si>
  <si>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</si>
  <si>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</si>
  <si>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</si>
  <si>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</si>
  <si>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</si>
  <si>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</si>
  <si>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</si>
  <si>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</si>
  <si>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</si>
  <si>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</si>
  <si>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</si>
  <si>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</si>
  <si>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</si>
  <si>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</si>
  <si>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</si>
  <si>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</si>
  <si>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</si>
  <si>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</si>
  <si>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</si>
  <si>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</si>
  <si>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</si>
  <si>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</si>
  <si>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</si>
  <si>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</si>
  <si>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</si>
  <si>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</si>
  <si>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</si>
  <si>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</si>
  <si>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</si>
  <si>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</si>
  <si>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</si>
  <si>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</si>
  <si>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</si>
  <si>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</si>
  <si>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</si>
  <si>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</si>
  <si>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</si>
  <si>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</si>
  <si>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</si>
  <si>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</si>
  <si>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</si>
  <si>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</si>
  <si>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</si>
  <si>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</si>
  <si>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</si>
  <si>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</si>
  <si>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</si>
  <si>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</si>
  <si>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</si>
  <si>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</si>
  <si>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</si>
  <si>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</si>
  <si>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</si>
  <si>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</si>
  <si>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</si>
  <si>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</si>
  <si>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</si>
  <si>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</si>
  <si>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</si>
  <si>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</si>
  <si>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</si>
  <si>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</si>
  <si>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</si>
  <si>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</si>
  <si>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</si>
  <si>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</si>
  <si>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</si>
  <si>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</si>
  <si>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</si>
  <si>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</si>
  <si>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</si>
  <si>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</si>
  <si>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</si>
  <si>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</si>
  <si>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</si>
  <si>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</si>
  <si>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</si>
  <si>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</si>
  <si>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</si>
  <si>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</si>
  <si>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</si>
  <si>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</si>
  <si>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</si>
  <si>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</si>
  <si>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</si>
  <si>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</si>
  <si>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</si>
  <si>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</si>
  <si>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</si>
  <si>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</si>
  <si>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</si>
  <si>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</si>
  <si>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</si>
  <si>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</si>
  <si>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</si>
  <si>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</si>
  <si>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</si>
  <si>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</si>
  <si>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</si>
  <si>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</si>
  <si>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</si>
  <si>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</si>
  <si>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</si>
  <si>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</si>
  <si>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</si>
  <si>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</si>
  <si>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</si>
  <si>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</si>
  <si>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</si>
  <si>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</si>
  <si>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</si>
  <si>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</si>
  <si>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</si>
  <si>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</si>
  <si>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</si>
  <si>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</si>
  <si>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</si>
  <si>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</si>
  <si>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</si>
  <si>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</si>
  <si>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</si>
  <si>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</si>
  <si>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</si>
  <si>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</si>
  <si>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</si>
  <si>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</si>
  <si>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</si>
  <si>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</si>
  <si>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</si>
  <si>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</si>
  <si>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</si>
  <si>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</si>
  <si>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</si>
  <si>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</si>
  <si>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</si>
  <si>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</si>
  <si>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</si>
  <si>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</si>
  <si>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</si>
  <si>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</si>
  <si>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</si>
  <si>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</si>
  <si>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</si>
  <si>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</si>
  <si>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</si>
  <si>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</si>
  <si>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</si>
  <si>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</si>
  <si>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</si>
  <si>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</si>
  <si>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</si>
  <si>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</si>
  <si>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</si>
  <si>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</si>
  <si>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</si>
  <si>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</si>
  <si>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</si>
  <si>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</si>
  <si>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</si>
  <si>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</si>
  <si>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</si>
  <si>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</si>
  <si>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</si>
  <si>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</si>
  <si>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</si>
  <si>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</si>
  <si>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</si>
  <si>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</si>
  <si>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</si>
  <si>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</si>
  <si>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</si>
  <si>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</si>
  <si>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</si>
  <si>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</si>
  <si>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</si>
  <si>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</si>
  <si>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</si>
  <si>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</si>
  <si>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</si>
  <si>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</si>
  <si>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</si>
  <si>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</si>
  <si>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</si>
  <si>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</si>
  <si>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</si>
  <si>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</si>
  <si>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</si>
  <si>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</si>
  <si>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</si>
  <si>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</si>
  <si>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</si>
  <si>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</si>
  <si>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</si>
  <si>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</si>
  <si>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</si>
  <si>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</si>
  <si>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</si>
  <si>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</si>
  <si>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</si>
  <si>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</si>
  <si>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</si>
  <si>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</si>
  <si>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</si>
  <si>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</si>
  <si>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</si>
  <si>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</si>
  <si>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</si>
  <si>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</si>
  <si>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</si>
  <si>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</si>
  <si>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</si>
  <si>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</si>
  <si>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</si>
  <si>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</si>
  <si>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</si>
  <si>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</si>
  <si>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</si>
  <si>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</si>
  <si>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</si>
  <si>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</si>
  <si>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</si>
  <si>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</si>
  <si>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</si>
  <si>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</si>
  <si>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</si>
  <si>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</si>
  <si>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</si>
  <si>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</si>
  <si>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</si>
  <si>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</si>
  <si>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</si>
  <si>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</si>
  <si>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</si>
  <si>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</si>
  <si>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</si>
  <si>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</si>
  <si>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</si>
  <si>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</si>
  <si>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</si>
  <si>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</si>
  <si>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</si>
  <si>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</si>
  <si>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</si>
  <si>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</si>
  <si>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</si>
  <si>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</si>
  <si>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</si>
  <si>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</si>
  <si>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</si>
  <si>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</si>
  <si>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</si>
  <si>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</si>
  <si>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</si>
  <si>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</si>
  <si>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</si>
  <si>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</si>
  <si>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</si>
  <si>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</si>
  <si>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</si>
  <si>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</si>
  <si>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</si>
  <si>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</si>
  <si>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</si>
  <si>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</si>
  <si>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</si>
  <si>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</si>
  <si>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</si>
  <si>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</si>
  <si>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</si>
  <si>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</si>
  <si>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</si>
  <si>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</si>
  <si>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</si>
  <si>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</si>
  <si>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</si>
  <si>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</si>
  <si>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</si>
  <si>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</si>
  <si>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</si>
  <si>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</si>
  <si>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</si>
  <si>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</si>
  <si>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</si>
  <si>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</si>
  <si>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</si>
  <si>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</si>
  <si>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</si>
  <si>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</si>
  <si>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</si>
  <si>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</si>
  <si>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</si>
  <si>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</si>
  <si>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</si>
  <si>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</si>
  <si>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</si>
  <si>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</si>
  <si>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</si>
  <si>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</si>
  <si>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</si>
  <si>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</si>
  <si>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</si>
  <si>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</si>
  <si>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</si>
  <si>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</si>
  <si>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</si>
  <si>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</si>
  <si>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</si>
  <si>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</si>
  <si>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</si>
  <si>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</si>
  <si>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</si>
  <si>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</si>
  <si>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</si>
  <si>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</si>
  <si>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</si>
  <si>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</si>
  <si>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</si>
  <si>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</si>
  <si>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</si>
  <si>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</si>
  <si>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</si>
  <si>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</si>
  <si>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</si>
  <si>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</si>
  <si>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</si>
  <si>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</si>
  <si>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</si>
  <si>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</si>
  <si>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</si>
  <si>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</si>
  <si>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</si>
  <si>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</si>
  <si>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</si>
  <si>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</si>
  <si>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</si>
  <si>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</si>
  <si>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</si>
  <si>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</si>
  <si>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</si>
  <si>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</si>
  <si>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</si>
  <si>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</si>
  <si>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</si>
  <si>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</si>
  <si>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</si>
  <si>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</si>
  <si>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</si>
  <si>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</si>
  <si>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</si>
  <si>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</si>
  <si>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</si>
  <si>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</si>
  <si>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</si>
  <si>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</si>
  <si>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</si>
  <si>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</si>
  <si>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</si>
  <si>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</si>
  <si>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</si>
  <si>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</si>
  <si>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</si>
  <si>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</si>
  <si>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</si>
  <si>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</si>
  <si>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</si>
  <si>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</si>
  <si>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</si>
  <si>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</si>
  <si>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</si>
  <si>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</si>
  <si>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</si>
  <si>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</si>
  <si>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</si>
  <si>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</si>
  <si>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</si>
  <si>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</si>
  <si>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</si>
  <si>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</si>
  <si>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</si>
  <si>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</si>
  <si>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</si>
  <si>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</si>
  <si>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</si>
  <si>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</si>
  <si>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</si>
  <si>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</si>
  <si>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</si>
  <si>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</si>
  <si>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</si>
  <si>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</si>
  <si>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</si>
  <si>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</si>
  <si>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</si>
  <si>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</si>
  <si>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</si>
  <si>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</si>
  <si>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</si>
  <si>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</si>
  <si>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</si>
  <si>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</si>
  <si>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</si>
  <si>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</si>
  <si>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</si>
  <si>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</si>
  <si>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</si>
  <si>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</si>
  <si>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</si>
  <si>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</si>
  <si>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</si>
  <si>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</si>
  <si>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</si>
  <si>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</si>
  <si>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</si>
  <si>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</si>
  <si>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</si>
  <si>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</si>
  <si>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</si>
  <si>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</si>
  <si>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</si>
  <si>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</si>
  <si>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</si>
  <si>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</si>
  <si>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</si>
  <si>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</si>
  <si>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</si>
  <si>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</si>
  <si>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</si>
  <si>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</si>
  <si>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</si>
  <si>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</si>
  <si>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</si>
  <si>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</si>
  <si>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</si>
  <si>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</si>
  <si>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</si>
  <si>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</si>
  <si>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</si>
  <si>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</si>
  <si>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</si>
  <si>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</si>
  <si>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</si>
  <si>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</si>
  <si>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</si>
  <si>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</si>
  <si>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</si>
  <si>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</si>
  <si>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</si>
  <si>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</si>
  <si>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</si>
  <si>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</si>
  <si>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</si>
  <si>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</si>
  <si>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</si>
  <si>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</si>
  <si>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</si>
  <si>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</si>
  <si>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</si>
  <si>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</si>
  <si>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</si>
  <si>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</si>
  <si>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</si>
  <si>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</si>
  <si>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</si>
  <si>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</si>
  <si>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</si>
  <si>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</si>
  <si>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</si>
  <si>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</si>
  <si>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</si>
  <si>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</si>
  <si>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</si>
  <si>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</si>
  <si>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</si>
  <si>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</si>
  <si>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</si>
  <si>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</si>
  <si>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</si>
  <si>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</si>
  <si>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</si>
  <si>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</si>
  <si>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</si>
  <si>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</si>
  <si>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</si>
  <si>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</si>
  <si>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</si>
  <si>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</si>
  <si>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</si>
  <si>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</si>
  <si>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</si>
  <si>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</si>
  <si>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</si>
  <si>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</si>
  <si>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</si>
  <si>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</si>
  <si>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</si>
  <si>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</si>
  <si>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</si>
  <si>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</si>
  <si>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</si>
  <si>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</si>
  <si>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</si>
  <si>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</si>
  <si>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</si>
  <si>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</si>
  <si>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</si>
  <si>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</si>
  <si>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</si>
  <si>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</si>
  <si>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</si>
  <si>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</si>
  <si>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</si>
  <si>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</si>
  <si>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</si>
  <si>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</si>
  <si>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</si>
  <si>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</si>
  <si>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</si>
  <si>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</si>
  <si>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</si>
  <si>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</si>
  <si>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</si>
  <si>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</si>
  <si>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</si>
  <si>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</si>
  <si>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</si>
  <si>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</si>
  <si>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</si>
  <si>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</si>
  <si>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</si>
  <si>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</si>
  <si>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</si>
  <si>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</si>
  <si>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</si>
  <si>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</si>
  <si>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</si>
  <si>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</si>
  <si>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</si>
  <si>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</si>
  <si>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</si>
  <si>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</si>
  <si>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</si>
  <si>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</si>
  <si>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</si>
  <si>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</si>
  <si>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</si>
  <si>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</si>
  <si>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</si>
  <si>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</si>
  <si>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</si>
  <si>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</si>
  <si>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</si>
  <si>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</si>
  <si>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</si>
  <si>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</si>
  <si>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</si>
  <si>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</si>
  <si>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</si>
  <si>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</si>
  <si>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</si>
  <si>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</si>
  <si>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</si>
  <si>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</si>
  <si>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</si>
  <si>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</si>
  <si>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</si>
  <si>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</si>
  <si>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</si>
  <si>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</si>
  <si>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</si>
  <si>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</si>
  <si>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</si>
  <si>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</si>
  <si>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</si>
  <si>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</si>
  <si>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</si>
  <si>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</si>
  <si>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</si>
  <si>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</si>
  <si>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</si>
  <si>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</si>
  <si>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</si>
  <si>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</si>
  <si>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</si>
  <si>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</si>
  <si>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</si>
  <si>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</si>
  <si>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</si>
  <si>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</si>
  <si>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</si>
  <si>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</si>
  <si>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</si>
  <si>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</si>
  <si>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</si>
  <si>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</si>
  <si>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</si>
  <si>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</si>
  <si>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</si>
  <si>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</si>
  <si>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</si>
  <si>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</si>
  <si>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</si>
  <si>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</si>
  <si>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</si>
  <si>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</si>
  <si>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</si>
  <si>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</si>
  <si>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</si>
  <si>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</si>
  <si>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</si>
  <si>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</si>
  <si>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</si>
  <si>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</si>
  <si>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</si>
  <si>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</si>
  <si>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</si>
  <si>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</si>
  <si>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</si>
  <si>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</si>
  <si>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</si>
  <si>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</si>
  <si>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</si>
  <si>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</si>
  <si>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</si>
  <si>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</si>
  <si>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</si>
  <si>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</si>
  <si>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</si>
  <si>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</si>
  <si>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</si>
  <si>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</si>
  <si>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</si>
  <si>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</si>
  <si>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</si>
  <si>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</si>
  <si>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</si>
  <si>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</si>
  <si>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</si>
  <si>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</si>
  <si>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</si>
  <si>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</si>
  <si>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</si>
  <si>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</si>
  <si>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</si>
  <si>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</si>
  <si>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</si>
  <si>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</si>
  <si>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</si>
  <si>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</si>
  <si>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</si>
  <si>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</si>
  <si>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</si>
  <si>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</si>
  <si>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</si>
  <si>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</si>
  <si>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</si>
  <si>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</si>
  <si>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</si>
  <si>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</si>
  <si>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</si>
  <si>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</si>
  <si>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</si>
  <si>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</si>
  <si>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</si>
  <si>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</si>
  <si>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</si>
  <si>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</si>
  <si>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</si>
  <si>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</si>
  <si>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</si>
  <si>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</si>
  <si>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</si>
  <si>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</si>
  <si>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</si>
  <si>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</si>
  <si>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</si>
  <si>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</si>
  <si>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</si>
  <si>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</si>
  <si>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</si>
  <si>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</si>
  <si>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</si>
  <si>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</si>
  <si>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</si>
  <si>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</si>
  <si>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</si>
  <si>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</si>
  <si>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</si>
  <si>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</si>
  <si>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</si>
  <si>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</si>
  <si>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</si>
  <si>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</si>
  <si>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</si>
  <si>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</si>
  <si>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</si>
  <si>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</si>
  <si>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</si>
  <si>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</si>
  <si>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</si>
  <si>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</si>
  <si>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</si>
  <si>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</si>
  <si>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</si>
  <si>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</si>
  <si>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</si>
  <si>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</si>
  <si>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</si>
  <si>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</si>
  <si>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</si>
  <si>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</si>
  <si>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</si>
  <si>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</si>
  <si>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</si>
  <si>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</si>
  <si>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</si>
  <si>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</si>
  <si>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</si>
  <si>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</si>
  <si>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</si>
  <si>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</si>
  <si>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</si>
  <si>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</si>
  <si>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</si>
  <si>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</si>
  <si>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</si>
  <si>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</si>
  <si>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</si>
  <si>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</si>
  <si>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</si>
  <si>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</si>
  <si>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</si>
  <si>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</si>
  <si>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</si>
  <si>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</si>
  <si>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</si>
  <si>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</si>
  <si>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</si>
  <si>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</si>
  <si>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</si>
  <si>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</si>
  <si>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</si>
  <si>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</si>
  <si>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</si>
  <si>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</si>
  <si>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</si>
  <si>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</si>
  <si>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</si>
  <si>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</si>
  <si>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</si>
  <si>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</si>
  <si>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</si>
  <si>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</si>
  <si>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</si>
  <si>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</si>
  <si>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</si>
  <si>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</si>
  <si>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</si>
  <si>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</si>
  <si>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</si>
  <si>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</si>
  <si>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</si>
  <si>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</si>
  <si>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</si>
  <si>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</si>
  <si>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</si>
  <si>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</si>
  <si>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</si>
  <si>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</si>
  <si>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</si>
  <si>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</si>
  <si>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</si>
  <si>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</si>
  <si>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</si>
  <si>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</si>
  <si>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</si>
  <si>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</si>
  <si>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</si>
  <si>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</si>
  <si>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</si>
  <si>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</si>
  <si>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</si>
  <si>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</si>
  <si>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</si>
  <si>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</si>
  <si>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</si>
  <si>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</si>
  <si>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</si>
  <si>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</si>
  <si>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</si>
  <si>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</si>
  <si>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</si>
  <si>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</si>
  <si>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</si>
  <si>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</si>
  <si>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</si>
  <si>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</si>
  <si>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</si>
  <si>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</si>
  <si>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</si>
  <si>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</si>
  <si>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</si>
  <si>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</si>
  <si>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</si>
  <si>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</si>
  <si>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</si>
  <si>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</si>
  <si>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</si>
  <si>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</si>
  <si>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</si>
  <si>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</si>
  <si>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</si>
  <si>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</si>
  <si>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</si>
  <si>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</si>
  <si>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</si>
  <si>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</si>
  <si>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</si>
  <si>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</si>
  <si>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</si>
  <si>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</si>
  <si>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</si>
  <si>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</si>
  <si>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</si>
  <si>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</si>
  <si>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</si>
  <si>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</si>
  <si>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</si>
  <si>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</si>
  <si>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</si>
  <si>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</si>
  <si>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</si>
  <si>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</si>
  <si>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</si>
  <si>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</si>
  <si>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</si>
  <si>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</si>
  <si>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</si>
  <si>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</si>
  <si>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</si>
  <si>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</si>
  <si>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</si>
  <si>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</si>
  <si>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</si>
  <si>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</si>
  <si>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</si>
  <si>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</si>
  <si>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</si>
  <si>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</si>
  <si>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</si>
  <si>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</si>
  <si>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</si>
  <si>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</si>
  <si>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</si>
  <si>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</si>
  <si>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</si>
  <si>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</si>
  <si>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</si>
  <si>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</si>
  <si>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</si>
  <si>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</si>
  <si>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</si>
  <si>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</si>
  <si>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</si>
  <si>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</si>
  <si>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</si>
  <si>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</si>
  <si>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</si>
  <si>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</si>
  <si>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</si>
  <si>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</si>
  <si>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</si>
  <si>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</si>
  <si>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</si>
  <si>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</si>
  <si>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</si>
  <si>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</si>
  <si>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</si>
  <si>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</si>
  <si>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</si>
  <si>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</si>
  <si>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</si>
  <si>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</si>
  <si>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</si>
  <si>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</si>
  <si>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</si>
  <si>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</si>
  <si>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</si>
  <si>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</si>
  <si>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</si>
  <si>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</si>
  <si>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</si>
  <si>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</si>
  <si>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</si>
  <si>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</si>
  <si>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</si>
  <si>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</si>
  <si>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</si>
  <si>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</si>
  <si>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</si>
  <si>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</si>
  <si>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</si>
  <si>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</si>
  <si>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</si>
  <si>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</si>
  <si>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</si>
  <si>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</si>
  <si>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</si>
  <si>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</si>
  <si>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</si>
  <si>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</si>
  <si>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</si>
  <si>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</si>
  <si>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</si>
  <si>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</si>
  <si>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</si>
  <si>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</si>
  <si>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</si>
  <si>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</si>
  <si>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</si>
  <si>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</si>
  <si>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</si>
  <si>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</si>
  <si>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</si>
  <si>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</si>
  <si>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</si>
  <si>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</si>
  <si>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</si>
  <si>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</si>
  <si>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</si>
  <si>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</si>
  <si>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</si>
  <si>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</si>
  <si>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</si>
  <si>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</si>
  <si>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</si>
  <si>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</si>
  <si>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</si>
  <si>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</si>
  <si>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</si>
  <si>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</si>
  <si>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</si>
  <si>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</si>
  <si>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</si>
  <si>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</si>
  <si>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</si>
  <si>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</si>
  <si>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</si>
  <si>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</si>
  <si>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</si>
  <si>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</si>
  <si>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</si>
  <si>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</si>
  <si>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</si>
  <si>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</si>
  <si>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</si>
  <si>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</si>
  <si>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</si>
  <si>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</si>
  <si>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</si>
  <si>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</si>
  <si>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</si>
  <si>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</si>
  <si>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</si>
  <si>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</si>
  <si>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</si>
  <si>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</si>
  <si>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</si>
  <si>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</si>
  <si>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</si>
  <si>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</si>
  <si>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</si>
  <si>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</si>
  <si>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</si>
  <si>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</si>
  <si>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</si>
  <si>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</si>
  <si>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</si>
  <si>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</si>
  <si>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</si>
  <si>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</si>
  <si>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</si>
  <si>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</si>
  <si>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</si>
  <si>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</si>
  <si>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</si>
  <si>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</si>
  <si>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</si>
  <si>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</si>
  <si>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</si>
  <si>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</si>
  <si>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</si>
  <si>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</si>
  <si>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</si>
  <si>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</si>
  <si>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</si>
  <si>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</si>
  <si>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</si>
  <si>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</si>
  <si>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</si>
  <si>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</si>
  <si>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</si>
  <si>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</si>
  <si>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</si>
  <si>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</si>
  <si>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</si>
  <si>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</si>
  <si>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</si>
  <si>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</si>
  <si>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</si>
  <si>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</si>
  <si>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</si>
  <si>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</si>
  <si>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</si>
  <si>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</si>
  <si>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</si>
  <si>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</si>
  <si>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</si>
  <si>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</si>
  <si>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</si>
  <si>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</si>
  <si>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</si>
  <si>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</si>
  <si>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</si>
  <si>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</si>
  <si>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</si>
  <si>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</si>
  <si>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</si>
  <si>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</si>
  <si>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</si>
  <si>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</si>
  <si>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</si>
  <si>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</si>
  <si>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</si>
  <si>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</si>
  <si>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</si>
  <si>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</si>
  <si>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</si>
  <si>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</si>
  <si>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</si>
  <si>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</si>
  <si>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</si>
  <si>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</si>
  <si>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</si>
  <si>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</si>
  <si>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</si>
  <si>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</si>
  <si>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</si>
  <si>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</si>
  <si>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</si>
  <si>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</si>
  <si>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</si>
  <si>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</si>
  <si>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</si>
  <si>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</si>
  <si>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</si>
  <si>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</si>
  <si>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</si>
  <si>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</si>
  <si>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</si>
  <si>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</si>
  <si>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</si>
  <si>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</si>
  <si>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</si>
  <si>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</si>
  <si>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</si>
  <si>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</si>
  <si>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</si>
  <si>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</si>
  <si>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</si>
  <si>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</si>
  <si>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</si>
  <si>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</si>
  <si>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</si>
  <si>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</si>
  <si>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</si>
  <si>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</si>
  <si>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</si>
  <si>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</si>
  <si>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</si>
  <si>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</si>
  <si>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</si>
  <si>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</si>
  <si>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</si>
  <si>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</si>
  <si>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</si>
  <si>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</si>
  <si>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</si>
  <si>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</si>
  <si>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</si>
  <si>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</si>
  <si>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</si>
  <si>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</si>
  <si>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</si>
  <si>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</si>
  <si>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</si>
  <si>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</si>
  <si>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</si>
  <si>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</si>
  <si>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</si>
  <si>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</si>
  <si>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</si>
  <si>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</si>
  <si>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</si>
  <si>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</si>
  <si>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</si>
  <si>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</si>
  <si>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</si>
  <si>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</si>
  <si>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</si>
  <si>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</si>
  <si>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</si>
  <si>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</si>
  <si>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</si>
  <si>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</si>
  <si>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</si>
  <si>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</si>
  <si>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</si>
  <si>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</si>
  <si>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</si>
  <si>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</si>
  <si>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</si>
  <si>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</si>
  <si>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</si>
  <si>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</si>
  <si>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</si>
  <si>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</si>
  <si>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</si>
  <si>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</si>
  <si>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</si>
  <si>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</si>
  <si>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</si>
  <si>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</si>
  <si>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</si>
  <si>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</si>
  <si>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</si>
  <si>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</si>
  <si>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</si>
  <si>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</si>
  <si>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</si>
  <si>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</si>
  <si>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</si>
  <si>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</si>
  <si>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</si>
  <si>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</si>
  <si>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</si>
  <si>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</si>
  <si>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</si>
  <si>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</si>
  <si>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</si>
  <si>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</si>
  <si>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</si>
  <si>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</si>
  <si>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</si>
  <si>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</si>
  <si>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</si>
  <si>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</si>
  <si>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</si>
  <si>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</si>
  <si>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</si>
  <si>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</si>
  <si>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</si>
  <si>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</si>
  <si>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</si>
  <si>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</si>
  <si>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</si>
  <si>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</si>
  <si>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</si>
  <si>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</si>
  <si>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</si>
  <si>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</si>
  <si>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</si>
  <si>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</si>
  <si>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</si>
  <si>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</si>
  <si>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</si>
  <si>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</si>
  <si>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</si>
  <si>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</si>
  <si>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</si>
  <si>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</si>
  <si>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</si>
  <si>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</si>
  <si>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</si>
  <si>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</si>
  <si>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</si>
  <si>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</si>
  <si>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</si>
  <si>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</si>
  <si>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</si>
  <si>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</si>
  <si>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</si>
  <si>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</si>
  <si>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</si>
  <si>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</si>
  <si>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</si>
  <si>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</si>
  <si>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</si>
  <si>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</si>
  <si>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</si>
  <si>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</si>
  <si>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</si>
  <si>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</si>
  <si>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</si>
  <si>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</si>
  <si>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</si>
  <si>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</si>
  <si>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</si>
  <si>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</si>
  <si>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</si>
  <si>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</si>
  <si>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</si>
  <si>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</si>
  <si>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</si>
  <si>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</si>
  <si>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</si>
  <si>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</si>
  <si>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</si>
  <si>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</si>
  <si>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</si>
  <si>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</si>
  <si>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</si>
  <si>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</si>
  <si>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</si>
  <si>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</si>
  <si>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</si>
  <si>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</si>
  <si>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</si>
  <si>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</si>
  <si>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</si>
  <si>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</si>
  <si>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</si>
  <si>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</si>
  <si>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</si>
  <si>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</si>
  <si>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</si>
  <si>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</si>
  <si>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</si>
  <si>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</si>
  <si>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</si>
  <si>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</si>
  <si>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</si>
  <si>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</si>
  <si>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</si>
  <si>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</si>
  <si>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</si>
  <si>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</si>
  <si>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</si>
  <si>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</si>
  <si>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</si>
  <si>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</si>
  <si>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</si>
  <si>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</si>
  <si>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</si>
  <si>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</si>
  <si>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</si>
  <si>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</si>
  <si>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</si>
  <si>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</si>
  <si>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</si>
  <si>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</si>
  <si>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</si>
  <si>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</si>
  <si>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</si>
  <si>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</si>
  <si>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</si>
  <si>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</si>
  <si>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</si>
  <si>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</si>
  <si>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</si>
  <si>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</si>
  <si>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</si>
  <si>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</si>
  <si>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</si>
  <si>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</si>
  <si>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</si>
  <si>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</si>
  <si>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</si>
  <si>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</si>
  <si>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</si>
  <si>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</si>
  <si>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</si>
  <si>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</si>
  <si>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</si>
  <si>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</si>
  <si>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</si>
  <si>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</si>
  <si>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</si>
  <si>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</si>
  <si>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</si>
  <si>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</si>
  <si>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</si>
  <si>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</si>
  <si>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</si>
  <si>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</si>
  <si>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</si>
  <si>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</si>
  <si>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</si>
  <si>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</si>
  <si>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</si>
  <si>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</si>
  <si>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</si>
  <si>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</si>
  <si>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</si>
  <si>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</si>
  <si>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</si>
  <si>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</si>
  <si>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</si>
  <si>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</si>
  <si>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</si>
  <si>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</si>
  <si>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</si>
  <si>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</si>
  <si>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</si>
  <si>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</si>
  <si>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</si>
  <si>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</si>
  <si>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</si>
  <si>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</si>
  <si>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</si>
  <si>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</si>
  <si>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</si>
  <si>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</si>
  <si>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</si>
  <si>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</si>
  <si>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</si>
  <si>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</si>
  <si>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</si>
  <si>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</si>
  <si>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</si>
  <si>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</si>
  <si>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</si>
  <si>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</si>
  <si>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</si>
  <si>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</si>
  <si>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</si>
  <si>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</si>
  <si>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</si>
  <si>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</si>
  <si>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</si>
  <si>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</si>
  <si>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</si>
  <si>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</si>
  <si>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</si>
  <si>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</si>
  <si>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</si>
  <si>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</si>
  <si>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</si>
  <si>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</si>
  <si>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</si>
  <si>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</si>
  <si>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</si>
  <si>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</si>
  <si>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</si>
  <si>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</si>
  <si>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</si>
  <si>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</si>
  <si>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</si>
  <si>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</si>
  <si>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</si>
  <si>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</si>
  <si>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</si>
  <si>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</si>
  <si>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</si>
  <si>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</si>
  <si>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</si>
  <si>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</si>
  <si>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</si>
  <si>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</si>
  <si>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</si>
  <si>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</si>
  <si>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</si>
  <si>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</si>
  <si>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</si>
  <si>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</si>
  <si>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</si>
  <si>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</si>
  <si>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</si>
  <si>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</si>
  <si>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</si>
  <si>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</si>
  <si>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</si>
  <si>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</si>
  <si>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</si>
  <si>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</si>
  <si>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</si>
  <si>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</si>
  <si>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</si>
  <si>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</si>
  <si>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</si>
  <si>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</si>
  <si>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</si>
  <si>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</si>
  <si>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</si>
  <si>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</si>
  <si>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</si>
  <si>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</si>
  <si>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</si>
  <si>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</si>
  <si>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</si>
  <si>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</si>
  <si>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</si>
  <si>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</si>
  <si>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</si>
  <si>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</si>
  <si>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</si>
  <si>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</si>
  <si>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</si>
  <si>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</si>
  <si>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</si>
  <si>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</si>
  <si>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</si>
  <si>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</si>
  <si>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</si>
  <si>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</si>
  <si>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</si>
  <si>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</si>
  <si>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</si>
  <si>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</si>
  <si>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</si>
  <si>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</si>
  <si>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</si>
  <si>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</si>
  <si>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</si>
  <si>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</si>
  <si>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</si>
  <si>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</si>
  <si>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</si>
  <si>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</si>
  <si>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</si>
  <si>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</si>
  <si>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</si>
  <si>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</si>
  <si>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</si>
  <si>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</si>
  <si>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</si>
  <si>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</si>
  <si>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</si>
  <si>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</si>
  <si>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</si>
  <si>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</si>
  <si>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</si>
  <si>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</si>
  <si>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</si>
  <si>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</si>
  <si>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</si>
  <si>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</si>
  <si>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</si>
  <si>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</si>
  <si>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</si>
  <si>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</si>
  <si>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</si>
  <si>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</si>
  <si>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</si>
  <si>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</si>
  <si>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</si>
  <si>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</si>
  <si>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</si>
  <si>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</si>
  <si>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</si>
  <si>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</si>
  <si>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</si>
  <si>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</si>
  <si>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</si>
  <si>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</si>
  <si>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</si>
  <si>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</si>
  <si>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</si>
  <si>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</si>
  <si>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</si>
  <si>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</si>
  <si>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</si>
  <si>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</si>
  <si>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</si>
  <si>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</si>
  <si>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</si>
  <si>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</si>
  <si>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</si>
  <si>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</si>
  <si>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</si>
  <si>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</si>
  <si>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</si>
  <si>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</si>
  <si>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</si>
  <si>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</si>
  <si>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</si>
  <si>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</si>
  <si>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</si>
  <si>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</si>
  <si>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</si>
  <si>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</si>
  <si>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</si>
  <si>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</si>
  <si>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</si>
  <si>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</si>
  <si>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</si>
  <si>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</si>
  <si>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</si>
  <si>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</si>
  <si>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</si>
  <si>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</si>
  <si>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</si>
  <si>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</si>
  <si>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</si>
  <si>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</si>
  <si>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</si>
  <si>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</si>
  <si>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</si>
  <si>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</si>
  <si>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</si>
  <si>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</si>
  <si>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</si>
  <si>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</si>
  <si>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</si>
  <si>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</si>
  <si>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</si>
  <si>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</si>
  <si>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</si>
  <si>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</si>
  <si>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</si>
  <si>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</si>
  <si>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</si>
  <si>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</si>
  <si>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</si>
  <si>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</si>
  <si>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</si>
  <si>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</si>
  <si>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</si>
  <si>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</si>
  <si>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</si>
  <si>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</si>
  <si>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</si>
  <si>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</si>
  <si>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</si>
  <si>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</si>
  <si>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</si>
  <si>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</si>
  <si>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</si>
  <si>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</si>
  <si>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</si>
  <si>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</si>
  <si>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</si>
  <si>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</si>
  <si>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</si>
  <si>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</si>
  <si>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</si>
  <si>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</si>
  <si>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</si>
  <si>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</si>
  <si>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</si>
  <si>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</si>
  <si>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</si>
  <si>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</si>
  <si>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</si>
  <si>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</si>
  <si>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</si>
  <si>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</si>
  <si>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</si>
  <si>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</si>
  <si>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</si>
  <si>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</si>
  <si>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</si>
  <si>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</si>
  <si>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</si>
  <si>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</si>
  <si>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</si>
  <si>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</si>
  <si>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</si>
  <si>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</si>
  <si>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</si>
  <si>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</si>
  <si>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</si>
  <si>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</si>
  <si>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</si>
  <si>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</si>
  <si>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</si>
  <si>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</si>
  <si>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</si>
  <si>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</si>
  <si>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</si>
  <si>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</si>
  <si>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</si>
  <si>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</si>
  <si>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</si>
  <si>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</si>
  <si>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</si>
  <si>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</si>
  <si>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</si>
  <si>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</si>
  <si>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</si>
  <si>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</si>
  <si>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</si>
  <si>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</si>
  <si>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</si>
  <si>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</si>
  <si>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</si>
  <si>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</si>
  <si>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</si>
  <si>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</si>
  <si>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</si>
  <si>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</si>
  <si>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</si>
  <si>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</si>
  <si>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</si>
  <si>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</si>
  <si>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</si>
  <si>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</si>
  <si>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</si>
  <si>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</si>
  <si>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</si>
  <si>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</si>
  <si>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</si>
  <si>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</si>
  <si>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</si>
  <si>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</si>
  <si>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</si>
  <si>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</si>
  <si>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</si>
  <si>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</si>
  <si>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</si>
  <si>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</si>
  <si>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</si>
  <si>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</si>
  <si>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</si>
  <si>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</si>
  <si>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</si>
  <si>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</si>
  <si>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</si>
  <si>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</si>
  <si>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</si>
  <si>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</si>
  <si>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</si>
  <si>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</si>
  <si>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</si>
  <si>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</si>
  <si>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</si>
  <si>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</si>
  <si>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</si>
  <si>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</si>
  <si>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</si>
  <si>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</si>
  <si>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</si>
  <si>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</si>
  <si>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</si>
  <si>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</si>
  <si>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</si>
  <si>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</si>
  <si>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</si>
  <si>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</si>
  <si>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</si>
  <si>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</si>
  <si>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</si>
  <si>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</si>
  <si>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</si>
  <si>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</si>
  <si>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</si>
  <si>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</si>
  <si>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</si>
  <si>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</si>
  <si>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</si>
  <si>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</si>
  <si>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</si>
  <si>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</si>
  <si>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</si>
  <si>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</si>
  <si>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</si>
  <si>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</si>
  <si>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</si>
  <si>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</si>
  <si>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</si>
  <si>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</si>
  <si>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</si>
  <si>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</si>
  <si>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</si>
  <si>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</si>
  <si>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</si>
  <si>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</si>
  <si>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</si>
  <si>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</si>
  <si>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</si>
  <si>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</si>
  <si>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</si>
  <si>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</si>
  <si>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</si>
  <si>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</si>
  <si>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</si>
  <si>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</si>
  <si>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</si>
  <si>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</si>
  <si>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</si>
  <si>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</si>
  <si>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</si>
  <si>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</si>
  <si>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</si>
  <si>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</si>
  <si>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</si>
  <si>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</si>
  <si>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</si>
  <si>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</si>
  <si>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</si>
  <si>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</si>
  <si>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</si>
  <si>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</si>
  <si>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</si>
  <si>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</si>
  <si>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</si>
  <si>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</si>
  <si>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</si>
  <si>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</si>
  <si>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</si>
  <si>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</si>
  <si>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</si>
  <si>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</si>
  <si>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</si>
  <si>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</si>
  <si>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</si>
  <si>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</si>
  <si>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</si>
  <si>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</si>
  <si>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</si>
  <si>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</si>
  <si>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</si>
  <si>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</si>
  <si>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</si>
  <si>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</si>
  <si>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</si>
  <si>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</si>
  <si>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</si>
  <si>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</si>
  <si>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</si>
  <si>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</si>
  <si>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</si>
  <si>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</si>
  <si>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</si>
  <si>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</si>
  <si>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</si>
  <si>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</si>
  <si>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</si>
  <si>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</si>
  <si>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</si>
  <si>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</si>
  <si>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</si>
  <si>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</si>
  <si>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</si>
  <si>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</si>
  <si>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</si>
  <si>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</si>
  <si>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</si>
  <si>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</si>
  <si>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</si>
  <si>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</si>
  <si>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</si>
  <si>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</si>
  <si>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</si>
  <si>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</si>
  <si>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</si>
  <si>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</si>
  <si>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</si>
  <si>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</si>
  <si>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</si>
  <si>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</si>
  <si>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</si>
  <si>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</si>
  <si>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</si>
  <si>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</si>
  <si>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</si>
  <si>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</si>
  <si>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</si>
  <si>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</si>
  <si>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</si>
  <si>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</si>
  <si>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</si>
  <si>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</si>
  <si>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</si>
  <si>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</si>
  <si>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</si>
  <si>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</si>
  <si>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</si>
  <si>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</si>
  <si>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</si>
  <si>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</si>
  <si>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</si>
  <si>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</si>
  <si>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</si>
  <si>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</si>
  <si>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</si>
  <si>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</si>
  <si>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</si>
  <si>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</si>
  <si>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</si>
  <si>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</si>
  <si>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</si>
  <si>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</si>
  <si>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</si>
  <si>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</si>
  <si>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</si>
  <si>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</si>
  <si>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</si>
  <si>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</si>
  <si>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</si>
  <si>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</si>
  <si>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</si>
  <si>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</si>
  <si>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</si>
  <si>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</si>
  <si>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</si>
  <si>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</si>
  <si>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</si>
  <si>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</si>
  <si>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</si>
  <si>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</si>
  <si>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</si>
  <si>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</si>
  <si>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</si>
  <si>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</si>
  <si>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</si>
  <si>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</si>
  <si>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</si>
  <si>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</si>
  <si>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</si>
  <si>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</si>
  <si>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</si>
  <si>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</si>
  <si>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</si>
  <si>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</si>
  <si>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</si>
  <si>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</si>
  <si>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</si>
  <si>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</si>
  <si>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</si>
  <si>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</si>
  <si>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</si>
  <si>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</si>
  <si>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</si>
  <si>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</si>
  <si>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</si>
  <si>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</si>
  <si>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</si>
  <si>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</si>
  <si>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</si>
  <si>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</si>
  <si>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</si>
  <si>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</si>
  <si>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</si>
  <si>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</si>
  <si>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</si>
  <si>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</si>
  <si>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</si>
  <si>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</si>
  <si>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</si>
  <si>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</si>
  <si>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</si>
  <si>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</si>
  <si>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</si>
  <si>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</si>
  <si>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</si>
  <si>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</si>
  <si>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</si>
  <si>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</si>
  <si>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</si>
  <si>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</si>
  <si>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</si>
  <si>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</si>
  <si>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</si>
  <si>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</si>
  <si>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</si>
  <si>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</si>
  <si>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</si>
  <si>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</si>
  <si>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</si>
  <si>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</si>
  <si>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</si>
  <si>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</si>
  <si>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</si>
  <si>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</si>
  <si>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</si>
  <si>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</si>
  <si>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</si>
  <si>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</si>
  <si>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</si>
  <si>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</si>
  <si>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</si>
  <si>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</si>
  <si>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</si>
  <si>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</si>
  <si>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</si>
  <si>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</si>
  <si>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</si>
  <si>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</si>
  <si>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</si>
  <si>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</si>
  <si>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</si>
  <si>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</si>
  <si>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</si>
  <si>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</si>
  <si>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</si>
  <si>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</si>
  <si>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</si>
  <si>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</si>
  <si>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</si>
  <si>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</si>
  <si>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</si>
  <si>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</si>
  <si>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</si>
  <si>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</si>
  <si>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</si>
  <si>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</si>
  <si>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</si>
  <si>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</si>
  <si>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</si>
  <si>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</si>
  <si>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</si>
  <si>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</si>
  <si>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</si>
  <si>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</si>
  <si>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</si>
  <si>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</si>
  <si>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</si>
  <si>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</si>
  <si>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</si>
  <si>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</si>
  <si>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</si>
  <si>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</si>
  <si>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</si>
  <si>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</si>
  <si>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</si>
  <si>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</si>
  <si>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</si>
  <si>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</si>
  <si>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</si>
  <si>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</si>
  <si>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</si>
  <si>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</si>
  <si>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</si>
  <si>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</si>
  <si>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</si>
  <si>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</si>
  <si>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</si>
  <si>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</si>
  <si>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</si>
  <si>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</si>
  <si>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</si>
  <si>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</si>
  <si>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</si>
  <si>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</si>
  <si>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</si>
  <si>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</si>
  <si>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</si>
  <si>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</si>
  <si>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</si>
  <si>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</si>
  <si>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</si>
  <si>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</si>
  <si>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</si>
  <si>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</si>
  <si>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</si>
  <si>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</si>
  <si>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</si>
  <si>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</si>
  <si>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</si>
  <si>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</si>
  <si>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</si>
  <si>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</si>
  <si>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</si>
  <si>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</si>
  <si>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</si>
  <si>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</si>
  <si>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</si>
  <si>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</si>
  <si>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</si>
  <si>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</si>
  <si>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</si>
  <si>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</si>
  <si>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</si>
  <si>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</si>
  <si>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</si>
  <si>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</si>
  <si>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</si>
  <si>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</si>
  <si>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</si>
  <si>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</si>
  <si>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</si>
  <si>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</si>
  <si>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</si>
  <si>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</si>
  <si>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</si>
  <si>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</si>
  <si>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</si>
  <si>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</si>
  <si>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</si>
  <si>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</si>
  <si>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</si>
  <si>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</si>
  <si>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</si>
  <si>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</si>
  <si>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</si>
  <si>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</si>
  <si>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</si>
  <si>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</si>
  <si>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</si>
  <si>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</si>
  <si>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</si>
  <si>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</si>
  <si>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</si>
  <si>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</si>
  <si>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</si>
  <si>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</si>
  <si>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</si>
  <si>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</si>
  <si>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</si>
  <si>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</si>
  <si>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</si>
  <si>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</si>
  <si>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</si>
  <si>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</si>
  <si>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</si>
  <si>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</si>
  <si>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</si>
  <si>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</si>
  <si>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</si>
  <si>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</si>
  <si>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</si>
  <si>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</si>
  <si>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</si>
  <si>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</si>
  <si>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</si>
  <si>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</si>
  <si>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</si>
  <si>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</si>
  <si>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</si>
  <si>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</si>
  <si>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</si>
  <si>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</si>
  <si>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</si>
  <si>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</si>
  <si>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</si>
  <si>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</si>
  <si>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</si>
  <si>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</si>
  <si>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</si>
  <si>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</si>
  <si>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</si>
  <si>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</si>
  <si>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</si>
  <si>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</si>
  <si>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</si>
  <si>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</si>
  <si>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</si>
  <si>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</si>
  <si>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</si>
  <si>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</si>
  <si>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</si>
  <si>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</si>
  <si>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</si>
  <si>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</si>
  <si>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</si>
  <si>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</si>
  <si>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</si>
  <si>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</si>
  <si>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</si>
  <si>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</si>
  <si>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</si>
  <si>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</si>
  <si>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</si>
  <si>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</si>
  <si>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</si>
  <si>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</si>
  <si>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</si>
  <si>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</si>
  <si>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</si>
  <si>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</si>
  <si>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</si>
  <si>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</si>
  <si>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</si>
  <si>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</si>
  <si>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</si>
  <si>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</si>
  <si>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</si>
  <si>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</si>
  <si>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</si>
  <si>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</si>
  <si>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</si>
  <si>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</si>
  <si>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</si>
  <si>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</si>
  <si>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</si>
  <si>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</si>
  <si>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</si>
  <si>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</si>
  <si>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</si>
  <si>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</si>
  <si>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</si>
  <si>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</si>
  <si>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</si>
  <si>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</si>
  <si>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</si>
  <si>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</si>
  <si>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</si>
  <si>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</si>
  <si>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</si>
  <si>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</si>
  <si>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</si>
  <si>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</si>
  <si>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</si>
  <si>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</si>
  <si>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</si>
  <si>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</si>
  <si>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</si>
  <si>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</si>
  <si>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</si>
  <si>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</si>
  <si>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</si>
  <si>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</si>
  <si>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</si>
  <si>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</si>
  <si>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</si>
  <si>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</si>
  <si>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</si>
  <si>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</si>
  <si>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</si>
  <si>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</si>
  <si>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</si>
  <si>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</si>
  <si>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</si>
  <si>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</si>
  <si>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</si>
  <si>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</si>
  <si>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</si>
  <si>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</si>
  <si>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</si>
  <si>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</si>
  <si>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</si>
  <si>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</si>
  <si>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</si>
  <si>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</si>
  <si>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</si>
  <si>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</si>
  <si>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</si>
  <si>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</si>
  <si>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</si>
  <si>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</si>
  <si>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</si>
  <si>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</si>
  <si>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</si>
  <si>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</si>
  <si>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</si>
  <si>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</si>
  <si>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</si>
  <si>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</si>
  <si>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</si>
  <si>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</si>
  <si>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</si>
  <si>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</si>
  <si>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</si>
  <si>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</si>
  <si>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</si>
  <si>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</si>
  <si>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</si>
  <si>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</si>
  <si>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</si>
  <si>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</si>
  <si>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</si>
  <si>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</si>
  <si>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</si>
  <si>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</si>
  <si>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</si>
  <si>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</si>
  <si>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</si>
  <si>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</si>
  <si>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</si>
  <si>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</si>
  <si>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</si>
  <si>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</si>
  <si>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</si>
  <si>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</si>
  <si>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</si>
  <si>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</si>
  <si>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</si>
  <si>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</si>
  <si>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</si>
  <si>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</si>
  <si>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</si>
  <si>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</si>
  <si>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</si>
  <si>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</si>
  <si>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</si>
  <si>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</si>
  <si>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</si>
  <si>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</si>
  <si>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</si>
  <si>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</si>
  <si>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</si>
  <si>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</si>
  <si>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</si>
  <si>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</si>
  <si>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</si>
  <si>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</si>
  <si>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</si>
  <si>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</si>
  <si>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</si>
  <si>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</si>
  <si>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</si>
  <si>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</si>
  <si>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</si>
  <si>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</si>
  <si>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</si>
  <si>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</si>
  <si>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</si>
  <si>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</si>
  <si>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</si>
  <si>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</si>
  <si>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</si>
  <si>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</si>
  <si>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</si>
  <si>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</si>
  <si>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</si>
  <si>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</si>
  <si>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</si>
  <si>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</si>
  <si>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</si>
  <si>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</si>
  <si>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</si>
  <si>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</si>
  <si>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</si>
  <si>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</si>
  <si>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</si>
  <si>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</si>
  <si>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</si>
  <si>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</si>
  <si>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</si>
  <si>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</si>
  <si>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</si>
  <si>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</si>
  <si>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</si>
  <si>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</si>
  <si>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</si>
  <si>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</si>
  <si>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</si>
  <si>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</si>
  <si>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</si>
  <si>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</si>
  <si>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</si>
  <si>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</si>
  <si>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</si>
  <si>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</si>
  <si>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</si>
  <si>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</si>
  <si>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</si>
  <si>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</si>
  <si>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</si>
  <si>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</si>
  <si>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</si>
  <si>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</si>
  <si>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</si>
  <si>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</si>
  <si>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</si>
  <si>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</si>
  <si>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</si>
  <si>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</si>
  <si>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</si>
  <si>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</si>
  <si>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</si>
  <si>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</si>
  <si>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</si>
  <si>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</si>
  <si>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</si>
  <si>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</si>
  <si>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</si>
  <si>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</si>
  <si>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</si>
  <si>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</si>
  <si>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</si>
  <si>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</si>
  <si>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</si>
  <si>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</si>
  <si>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</si>
  <si>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</si>
  <si>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</si>
  <si>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</si>
  <si>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</si>
  <si>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</si>
  <si>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</si>
  <si>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</si>
  <si>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</si>
  <si>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</si>
  <si>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</si>
  <si>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</si>
  <si>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</si>
  <si>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</si>
  <si>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</si>
  <si>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</si>
  <si>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</si>
  <si>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</si>
  <si>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</si>
  <si>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</si>
  <si>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</si>
  <si>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</si>
  <si>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</si>
  <si>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</si>
  <si>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</si>
  <si>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</si>
  <si>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</si>
  <si>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</si>
  <si>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</si>
  <si>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</si>
  <si>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</si>
  <si>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</si>
  <si>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</si>
  <si>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</si>
  <si>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</si>
  <si>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</si>
  <si>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</si>
  <si>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</si>
  <si>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</si>
  <si>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</si>
  <si>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</si>
  <si>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</si>
  <si>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</si>
  <si>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</si>
  <si>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</si>
  <si>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</si>
  <si>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</si>
  <si>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</si>
  <si>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</si>
  <si>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</si>
  <si>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</si>
  <si>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</si>
  <si>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</si>
  <si>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</si>
  <si>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</si>
  <si>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</si>
  <si>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</si>
  <si>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</si>
  <si>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</si>
  <si>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</si>
  <si>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</si>
  <si>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</si>
  <si>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</si>
  <si>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</si>
  <si>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</si>
  <si>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</si>
  <si>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</si>
  <si>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</si>
  <si>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</si>
  <si>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</si>
  <si>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</si>
  <si>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</si>
  <si>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</si>
  <si>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</si>
  <si>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</si>
  <si>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</si>
  <si>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</si>
  <si>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</si>
  <si>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</si>
  <si>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</si>
  <si>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</si>
  <si>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</si>
  <si>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</si>
  <si>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</si>
  <si>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</si>
  <si>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</si>
  <si>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</si>
  <si>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</si>
  <si>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</si>
  <si>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</si>
  <si>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</si>
  <si>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</si>
  <si>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</si>
  <si>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</si>
  <si>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</si>
  <si>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</si>
  <si>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</si>
  <si>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</si>
  <si>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</si>
  <si>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</si>
  <si>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</si>
  <si>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</si>
  <si>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</si>
  <si>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</si>
  <si>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</si>
  <si>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</si>
  <si>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</si>
  <si>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</si>
  <si>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</si>
  <si>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</si>
  <si>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</si>
  <si>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</si>
  <si>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</si>
  <si>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</si>
  <si>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</si>
  <si>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</si>
  <si>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</si>
  <si>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</si>
  <si>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</si>
  <si>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</si>
  <si>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</si>
  <si>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</si>
  <si>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</si>
  <si>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</si>
  <si>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</si>
  <si>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</si>
  <si>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</si>
  <si>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</si>
  <si>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</si>
  <si>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</si>
  <si>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</si>
  <si>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</si>
  <si>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</si>
  <si>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</si>
  <si>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</si>
  <si>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</si>
  <si>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</si>
  <si>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</si>
  <si>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</si>
  <si>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</si>
  <si>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</si>
  <si>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</si>
  <si>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</si>
  <si>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</si>
  <si>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</si>
  <si>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</si>
  <si>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</si>
  <si>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</si>
  <si>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</si>
  <si>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</si>
  <si>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</si>
  <si>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</si>
  <si>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</si>
  <si>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</si>
  <si>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</si>
  <si>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</si>
  <si>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</si>
  <si>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</si>
  <si>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</si>
  <si>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</si>
  <si>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</si>
  <si>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</si>
  <si>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</si>
  <si>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</si>
  <si>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</si>
  <si>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</si>
  <si>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</si>
  <si>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</si>
  <si>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</si>
  <si>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</si>
  <si>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</si>
  <si>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</si>
  <si>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</si>
  <si>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</si>
  <si>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</si>
  <si>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</si>
  <si>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</si>
  <si>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</si>
  <si>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</si>
  <si>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</si>
  <si>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</si>
  <si>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</si>
  <si>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</si>
  <si>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</si>
  <si>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</si>
  <si>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</si>
  <si>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</si>
  <si>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</si>
  <si>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</si>
  <si>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</si>
  <si>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</si>
  <si>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</si>
  <si>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</si>
  <si>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</si>
  <si>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</si>
  <si>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</si>
  <si>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</si>
  <si>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</si>
  <si>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</si>
  <si>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</si>
  <si>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</si>
  <si>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</si>
  <si>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</si>
  <si>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</si>
  <si>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</si>
  <si>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</si>
  <si>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</si>
  <si>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</si>
  <si>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</si>
  <si>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</si>
  <si>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</si>
  <si>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</si>
  <si>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</si>
  <si>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</si>
  <si>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</si>
  <si>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</si>
  <si>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</si>
  <si>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</si>
  <si>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</si>
  <si>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</si>
  <si>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</si>
  <si>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</si>
  <si>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</si>
  <si>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</si>
  <si>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</si>
  <si>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</si>
  <si>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</si>
  <si>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</si>
  <si>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</si>
  <si>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</si>
  <si>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</si>
  <si>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</si>
  <si>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</si>
  <si>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</si>
  <si>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</si>
  <si>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</si>
  <si>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</si>
  <si>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</si>
  <si>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</si>
  <si>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</si>
  <si>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</si>
  <si>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</si>
  <si>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</si>
  <si>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</si>
  <si>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</si>
  <si>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</si>
  <si>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</si>
  <si>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</si>
  <si>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</si>
  <si>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</si>
  <si>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</si>
  <si>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</si>
  <si>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</si>
  <si>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</si>
  <si>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</si>
  <si>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</si>
  <si>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</si>
  <si>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</si>
  <si>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</si>
  <si>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</si>
  <si>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</si>
  <si>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</si>
  <si>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</si>
  <si>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</si>
  <si>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</si>
  <si>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</si>
  <si>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</si>
  <si>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</si>
  <si>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</si>
  <si>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</si>
  <si>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</si>
  <si>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</si>
  <si>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</si>
  <si>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</si>
  <si>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</si>
  <si>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</si>
  <si>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</si>
  <si>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</si>
  <si>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</si>
  <si>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</si>
  <si>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</si>
  <si>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</si>
  <si>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</si>
  <si>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</si>
  <si>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</si>
  <si>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</si>
  <si>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</si>
  <si>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</si>
  <si>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</si>
  <si>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</si>
  <si>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</si>
  <si>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</si>
  <si>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</si>
  <si>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</si>
  <si>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</si>
  <si>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</si>
  <si>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</si>
  <si>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</si>
  <si>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</si>
  <si>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</si>
  <si>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</si>
  <si>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</si>
  <si>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</si>
  <si>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</si>
  <si>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</si>
  <si>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</si>
  <si>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</si>
  <si>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</si>
  <si>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</si>
  <si>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</si>
  <si>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</si>
  <si>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</si>
  <si>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</si>
  <si>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</si>
  <si>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</si>
  <si>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</si>
  <si>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</si>
  <si>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</si>
  <si>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</si>
  <si>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</si>
  <si>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</si>
  <si>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</si>
  <si>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</si>
  <si>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</si>
  <si>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</si>
  <si>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</si>
  <si>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</si>
  <si>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</si>
  <si>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</si>
  <si>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</si>
  <si>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</si>
  <si>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</si>
  <si>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</si>
  <si>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</si>
  <si>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</si>
  <si>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</si>
  <si>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</si>
  <si>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</si>
  <si>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</si>
  <si>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</si>
  <si>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</si>
  <si>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</si>
  <si>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</si>
  <si>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</si>
  <si>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</si>
  <si>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</si>
  <si>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</si>
  <si>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</si>
  <si>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</si>
  <si>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</si>
  <si>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</si>
  <si>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</si>
  <si>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</si>
  <si>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</si>
  <si>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</si>
  <si>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</si>
  <si>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</si>
  <si>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</si>
  <si>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</si>
  <si>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</si>
  <si>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</si>
  <si>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</si>
  <si>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</si>
  <si>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</si>
  <si>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</si>
  <si>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</si>
  <si>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</si>
  <si>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</si>
  <si>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</si>
  <si>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</si>
  <si>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</si>
  <si>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</si>
  <si>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</si>
  <si>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</si>
  <si>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</si>
  <si>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</si>
  <si>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</si>
  <si>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</si>
  <si>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</si>
  <si>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</si>
  <si>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</si>
  <si>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</si>
  <si>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</si>
  <si>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</si>
  <si>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</si>
  <si>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</si>
  <si>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</si>
  <si>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</si>
  <si>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</si>
  <si>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</si>
  <si>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</si>
  <si>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</si>
  <si>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</si>
  <si>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</si>
  <si>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</si>
  <si>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</si>
  <si>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</si>
  <si>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</si>
  <si>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</si>
  <si>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</si>
  <si>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</si>
  <si>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</si>
  <si>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</si>
  <si>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</si>
  <si>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</si>
  <si>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</si>
  <si>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</si>
  <si>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</si>
  <si>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</si>
  <si>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</si>
  <si>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</si>
  <si>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</si>
  <si>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</si>
  <si>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</si>
  <si>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</si>
  <si>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</si>
  <si>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</si>
  <si>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</si>
  <si>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</si>
  <si>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</si>
  <si>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</si>
  <si>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</si>
  <si>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</si>
  <si>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</si>
  <si>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</si>
  <si>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</si>
  <si>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</si>
  <si>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</si>
  <si>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</si>
  <si>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</si>
  <si>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</si>
  <si>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</si>
  <si>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</si>
  <si>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</si>
  <si>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</si>
  <si>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</si>
  <si>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</si>
  <si>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</si>
  <si>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</si>
  <si>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</si>
  <si>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</si>
  <si>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</si>
  <si>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</si>
  <si>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</si>
  <si>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</si>
  <si>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</si>
  <si>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</si>
  <si>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</si>
  <si>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</si>
  <si>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</si>
  <si>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</si>
  <si>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</si>
  <si>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</si>
  <si>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</si>
  <si>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</si>
  <si>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</si>
  <si>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</si>
  <si>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</si>
  <si>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</si>
  <si>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</si>
  <si>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</si>
  <si>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</si>
  <si>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</si>
  <si>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</si>
  <si>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</si>
  <si>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</si>
  <si>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</si>
  <si>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</si>
  <si>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</si>
  <si>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</si>
  <si>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</si>
  <si>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</si>
  <si>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</si>
  <si>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</si>
  <si>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</si>
  <si>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</si>
  <si>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</si>
  <si>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</si>
  <si>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</si>
  <si>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</si>
  <si>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</si>
  <si>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</si>
  <si>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</si>
  <si>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</si>
  <si>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</si>
  <si>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</si>
  <si>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</si>
  <si>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</si>
  <si>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</si>
  <si>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</si>
  <si>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</si>
  <si>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</si>
  <si>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</si>
  <si>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</si>
  <si>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</si>
  <si>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</si>
  <si>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</si>
  <si>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</si>
  <si>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</si>
  <si>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</si>
  <si>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</si>
  <si>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</si>
  <si>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</si>
  <si>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</si>
  <si>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</si>
  <si>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</si>
  <si>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</si>
  <si>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</si>
  <si>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</si>
  <si>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</si>
  <si>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</si>
  <si>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</si>
  <si>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</si>
  <si>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</si>
  <si>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</si>
  <si>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</si>
  <si>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</si>
  <si>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</si>
  <si>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</si>
  <si>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</si>
  <si>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</si>
  <si>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</si>
  <si>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</si>
  <si>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</si>
  <si>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</si>
  <si>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</si>
  <si>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</si>
  <si>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</si>
  <si>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</si>
  <si>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</si>
  <si>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</si>
  <si>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</si>
  <si>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</si>
  <si>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</si>
  <si>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</si>
  <si>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</si>
  <si>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</si>
  <si>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</si>
  <si>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</si>
  <si>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</si>
  <si>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</si>
  <si>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</si>
  <si>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</si>
  <si>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</si>
  <si>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</si>
  <si>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</si>
  <si>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</si>
  <si>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</si>
  <si>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</si>
  <si>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</si>
  <si>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</si>
  <si>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</si>
  <si>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</si>
  <si>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</si>
  <si>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</si>
  <si>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</si>
  <si>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</si>
  <si>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</si>
  <si>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</si>
  <si>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</si>
  <si>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</si>
  <si>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</si>
  <si>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</si>
  <si>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</si>
  <si>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</si>
  <si>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</si>
  <si>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</si>
  <si>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</si>
  <si>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</si>
  <si>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</si>
  <si>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</si>
  <si>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</si>
  <si>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</si>
  <si>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</si>
  <si>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</si>
  <si>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</si>
  <si>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</si>
  <si>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</si>
  <si>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</si>
  <si>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</si>
  <si>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</si>
  <si>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</si>
  <si>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</si>
  <si>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</si>
  <si>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</si>
  <si>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</si>
  <si>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</si>
  <si>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</si>
  <si>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</si>
  <si>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</si>
  <si>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</si>
  <si>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</si>
  <si>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</si>
  <si>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</si>
  <si>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</si>
  <si>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</si>
  <si>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</si>
  <si>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</si>
  <si>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</si>
  <si>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</si>
  <si>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</si>
  <si>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</si>
  <si>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</si>
  <si>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</si>
  <si>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</si>
  <si>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</si>
  <si>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</si>
  <si>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</si>
  <si>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</si>
  <si>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</si>
  <si>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</si>
  <si>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</si>
  <si>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</si>
  <si>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</si>
  <si>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</si>
  <si>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</si>
  <si>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</si>
  <si>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</si>
  <si>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</si>
  <si>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</si>
  <si>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</si>
  <si>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</si>
  <si>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</si>
  <si>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</si>
  <si>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</si>
  <si>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</si>
  <si>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</si>
  <si>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</si>
  <si>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</si>
  <si>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</si>
  <si>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</si>
  <si>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</si>
  <si>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</si>
  <si>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</si>
  <si>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</si>
  <si>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</si>
  <si>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</si>
  <si>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</si>
  <si>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</si>
  <si>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</si>
  <si>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</si>
  <si>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</si>
  <si>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</si>
  <si>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</si>
  <si>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</si>
  <si>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</si>
  <si>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</si>
  <si>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</si>
  <si>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</si>
  <si>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</si>
  <si>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</si>
  <si>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</si>
  <si>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</si>
  <si>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</si>
  <si>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</si>
  <si>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</si>
  <si>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</si>
  <si>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</si>
  <si>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</si>
  <si>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</si>
  <si>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</si>
  <si>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</si>
  <si>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</si>
  <si>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</si>
  <si>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</si>
  <si>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</si>
  <si>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</si>
  <si>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</si>
  <si>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</si>
  <si>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</si>
  <si>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</si>
  <si>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</si>
  <si>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</si>
  <si>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</si>
  <si>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</si>
  <si>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</si>
  <si>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</si>
  <si>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</si>
  <si>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</si>
  <si>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</si>
  <si>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</si>
  <si>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</si>
  <si>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</si>
  <si>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</si>
  <si>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</si>
  <si>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</si>
  <si>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</si>
  <si>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</si>
  <si>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</si>
  <si>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</si>
  <si>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</si>
  <si>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</si>
  <si>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</si>
  <si>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</si>
  <si>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</si>
  <si>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</si>
  <si>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</si>
  <si>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</si>
  <si>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</si>
  <si>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</si>
  <si>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</si>
  <si>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</si>
  <si>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</si>
  <si>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</si>
  <si>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</si>
  <si>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</si>
  <si>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</si>
  <si>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</si>
  <si>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</si>
  <si>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</si>
  <si>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</si>
  <si>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</si>
  <si>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</si>
  <si>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</si>
  <si>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</si>
  <si>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</si>
  <si>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</si>
  <si>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</si>
  <si>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</si>
  <si>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</si>
  <si>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</si>
  <si>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</si>
  <si>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</si>
  <si>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</si>
  <si>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</si>
  <si>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</si>
  <si>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</si>
  <si>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</si>
  <si>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</si>
  <si>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</si>
  <si>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</si>
  <si>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</si>
  <si>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</si>
  <si>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</si>
  <si>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</si>
  <si>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</si>
  <si>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</si>
  <si>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</si>
  <si>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</si>
  <si>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</si>
  <si>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</si>
  <si>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</si>
  <si>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</si>
  <si>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</si>
  <si>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</si>
  <si>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</si>
  <si>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</si>
  <si>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</si>
  <si>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</si>
  <si>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</si>
  <si>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</si>
  <si>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</si>
  <si>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</si>
  <si>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</si>
  <si>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</si>
  <si>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</si>
  <si>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</si>
  <si>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</si>
  <si>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</si>
  <si>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</si>
  <si>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</si>
  <si>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</si>
  <si>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</si>
  <si>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</si>
  <si>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</si>
  <si>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</si>
  <si>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</si>
  <si>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</si>
  <si>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</si>
  <si>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</si>
  <si>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</si>
  <si>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</si>
  <si>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</si>
  <si>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</si>
  <si>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</si>
  <si>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</si>
  <si>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</si>
  <si>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</si>
  <si>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</si>
  <si>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</si>
  <si>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</si>
  <si>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</si>
  <si>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</si>
  <si>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</si>
  <si>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</si>
  <si>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</si>
  <si>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</si>
  <si>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</si>
  <si>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</si>
  <si>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</si>
  <si>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</si>
  <si>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</si>
  <si>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</si>
  <si>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</si>
  <si>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</si>
  <si>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</si>
  <si>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</si>
  <si>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</si>
  <si>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</si>
  <si>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</si>
  <si>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</si>
  <si>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</si>
  <si>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</si>
  <si>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</si>
  <si>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</si>
  <si>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</si>
  <si>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</si>
  <si>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</si>
  <si>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</si>
  <si>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</si>
  <si>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</si>
  <si>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</si>
  <si>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</si>
  <si>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</si>
  <si>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</si>
  <si>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</si>
  <si>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</si>
  <si>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</si>
  <si>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</si>
  <si>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</si>
  <si>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</si>
  <si>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</si>
  <si>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</si>
  <si>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</si>
  <si>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</si>
  <si>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</si>
  <si>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</si>
  <si>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</si>
  <si>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</si>
  <si>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</si>
  <si>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</si>
  <si>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</si>
  <si>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</si>
  <si>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</si>
  <si>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</si>
  <si>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</si>
  <si>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</si>
  <si>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</si>
  <si>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</si>
  <si>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</si>
  <si>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</si>
  <si>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</si>
  <si>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</si>
  <si>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</si>
  <si>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</si>
  <si>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</si>
  <si>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</si>
  <si>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</si>
  <si>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</si>
  <si>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</si>
  <si>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</si>
  <si>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</si>
  <si>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</si>
  <si>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</si>
  <si>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</si>
  <si>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</si>
  <si>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</si>
  <si>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</si>
  <si>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</si>
  <si>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</si>
  <si>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</si>
  <si>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</si>
  <si>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</si>
  <si>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</si>
  <si>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</si>
  <si>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</si>
  <si>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</si>
  <si>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</si>
  <si>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</si>
  <si>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</si>
  <si>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</si>
  <si>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</si>
  <si>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</si>
  <si>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</si>
  <si>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</si>
  <si>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</si>
  <si>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</si>
  <si>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</si>
  <si>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</si>
  <si>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</si>
  <si>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</si>
  <si>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</si>
  <si>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</si>
  <si>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</si>
  <si>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</si>
  <si>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</si>
  <si>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</si>
  <si>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</si>
  <si>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</si>
  <si>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</si>
  <si>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</si>
  <si>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</si>
  <si>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</si>
  <si>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</si>
  <si>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</si>
  <si>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</si>
  <si>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</si>
  <si>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</si>
  <si>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</si>
  <si>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</si>
  <si>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</si>
  <si>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</si>
  <si>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</si>
  <si>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</si>
  <si>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</si>
  <si>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</si>
  <si>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</si>
  <si>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</si>
  <si>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</si>
  <si>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</si>
  <si>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</si>
  <si>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</si>
  <si>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</si>
  <si>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</si>
  <si>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</si>
  <si>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</si>
  <si>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</si>
  <si>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</si>
  <si>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</si>
  <si>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</si>
  <si>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</si>
  <si>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</si>
  <si>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</si>
  <si>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</si>
  <si>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</si>
  <si>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</si>
  <si>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</si>
  <si>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</si>
  <si>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</si>
  <si>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</si>
  <si>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</si>
  <si>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</si>
  <si>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</si>
  <si>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</si>
  <si>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</si>
  <si>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</si>
  <si>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</si>
  <si>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</si>
  <si>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</si>
  <si>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</si>
  <si>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</si>
  <si>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</si>
  <si>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</si>
  <si>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</si>
  <si>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</si>
  <si>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</si>
  <si>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</si>
  <si>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</si>
  <si>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</si>
  <si>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</si>
  <si>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</si>
  <si>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</si>
  <si>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</si>
  <si>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</si>
  <si>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</si>
  <si>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</si>
  <si>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</si>
  <si>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</si>
  <si>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</si>
  <si>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</si>
  <si>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</si>
  <si>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</si>
  <si>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</si>
  <si>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</si>
  <si>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</si>
  <si>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</si>
  <si>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</si>
  <si>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</si>
  <si>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</si>
  <si>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</si>
  <si>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</si>
  <si>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</si>
  <si>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</si>
  <si>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</si>
  <si>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</si>
  <si>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</si>
  <si>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</si>
  <si>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</si>
  <si>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</si>
  <si>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</si>
  <si>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</si>
  <si>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</si>
  <si>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</si>
  <si>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</si>
  <si>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</si>
  <si>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</si>
  <si>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</si>
  <si>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</si>
  <si>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</si>
  <si>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</si>
  <si>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</si>
  <si>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</si>
  <si>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</si>
  <si>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</si>
  <si>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</si>
  <si>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</si>
  <si>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</si>
  <si>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</si>
  <si>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</si>
  <si>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</si>
  <si>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</si>
  <si>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</si>
  <si>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</si>
  <si>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</si>
  <si>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</si>
  <si>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</si>
  <si>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</si>
  <si>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</si>
  <si>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</si>
  <si>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</si>
  <si>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</si>
  <si>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</si>
  <si>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</si>
  <si>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</si>
  <si>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</si>
  <si>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</si>
  <si>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</si>
  <si>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</si>
  <si>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</si>
  <si>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</si>
  <si>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</si>
  <si>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</si>
  <si>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</si>
  <si>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</si>
  <si>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</si>
  <si>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</si>
  <si>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</si>
  <si>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</si>
  <si>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</si>
  <si>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</si>
  <si>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</si>
  <si>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</si>
  <si>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</si>
  <si>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</si>
  <si>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</si>
  <si>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</si>
  <si>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</si>
  <si>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</si>
  <si>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</si>
  <si>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</si>
  <si>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</si>
  <si>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</si>
  <si>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</si>
  <si>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</si>
  <si>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</si>
  <si>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</si>
  <si>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</si>
  <si>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</si>
  <si>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</si>
  <si>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</si>
  <si>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</si>
  <si>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</si>
  <si>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</si>
  <si>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</si>
  <si>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</si>
  <si>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</si>
  <si>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</si>
  <si>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</si>
  <si>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</si>
  <si>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</si>
  <si>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</si>
  <si>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</si>
  <si>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</si>
  <si>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</si>
  <si>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</si>
  <si>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</si>
  <si>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</si>
  <si>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</si>
  <si>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</si>
  <si>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</si>
  <si>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</si>
  <si>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</si>
  <si>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</si>
  <si>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</si>
  <si>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</si>
  <si>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</si>
  <si>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</si>
  <si>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</si>
  <si>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</si>
  <si>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</si>
  <si>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</si>
  <si>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</si>
  <si>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</si>
  <si>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</si>
  <si>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</si>
  <si>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</si>
  <si>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</si>
  <si>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</si>
  <si>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</si>
  <si>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</si>
  <si>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</si>
  <si>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</si>
  <si>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</si>
  <si>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</si>
  <si>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</si>
  <si>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</si>
  <si>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</si>
  <si>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</si>
  <si>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</si>
  <si>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</si>
  <si>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</si>
  <si>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</si>
  <si>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</si>
  <si>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</si>
  <si>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</si>
  <si>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</si>
  <si>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</si>
  <si>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</si>
  <si>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</si>
  <si>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</si>
  <si>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</si>
  <si>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</si>
  <si>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</si>
  <si>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</si>
  <si>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</si>
  <si>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</si>
  <si>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</si>
  <si>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</si>
  <si>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</si>
  <si>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</si>
  <si>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</si>
  <si>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</si>
  <si>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</si>
  <si>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</si>
  <si>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</si>
  <si>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</si>
  <si>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</si>
  <si>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</si>
  <si>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</si>
  <si>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</si>
  <si>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</si>
  <si>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</si>
  <si>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</si>
  <si>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</si>
  <si>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</si>
  <si>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</si>
  <si>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</si>
  <si>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</si>
  <si>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</si>
  <si>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</si>
  <si>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</si>
  <si>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</si>
  <si>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</si>
  <si>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</si>
  <si>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</si>
  <si>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</si>
  <si>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</si>
  <si>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</si>
  <si>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</si>
  <si>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</si>
  <si>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</si>
  <si>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</si>
  <si>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</si>
  <si>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</si>
  <si>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</si>
  <si>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</si>
  <si>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</si>
  <si>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</si>
  <si>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</si>
  <si>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</si>
  <si>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</si>
  <si>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</si>
  <si>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</si>
  <si>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</si>
  <si>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</si>
  <si>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</si>
  <si>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</si>
  <si>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</si>
  <si>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</si>
  <si>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</si>
  <si>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</si>
  <si>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</si>
  <si>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</si>
  <si>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</si>
  <si>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</si>
  <si>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</si>
  <si>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</si>
  <si>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</si>
  <si>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</si>
  <si>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</si>
  <si>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</si>
  <si>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</si>
  <si>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</si>
  <si>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</si>
  <si>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</si>
  <si>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</si>
  <si>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</si>
  <si>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</si>
  <si>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</si>
  <si>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</si>
  <si>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</si>
  <si>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</si>
  <si>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</si>
  <si>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</si>
  <si>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</si>
  <si>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</si>
  <si>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</si>
  <si>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</si>
  <si>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</si>
  <si>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</si>
  <si>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</si>
  <si>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</si>
  <si>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</si>
  <si>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</si>
  <si>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</si>
  <si>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</si>
  <si>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</si>
  <si>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</si>
  <si>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</si>
  <si>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</si>
  <si>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</si>
  <si>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</si>
  <si>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</si>
  <si>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</si>
  <si>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</si>
  <si>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</si>
  <si>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</si>
  <si>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</si>
  <si>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</si>
  <si>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</si>
  <si>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</si>
  <si>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</si>
  <si>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</si>
  <si>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</si>
  <si>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</si>
  <si>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</si>
  <si>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</si>
  <si>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</si>
  <si>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</si>
  <si>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</si>
  <si>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</si>
  <si>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</si>
  <si>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</si>
  <si>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</si>
  <si>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</si>
  <si>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</si>
  <si>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</si>
  <si>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</si>
  <si>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</si>
  <si>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</si>
  <si>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</si>
  <si>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</si>
  <si>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</si>
  <si>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</si>
  <si>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</si>
  <si>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</si>
  <si>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</si>
  <si>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</si>
  <si>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</si>
  <si>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</si>
  <si>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</si>
  <si>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</si>
  <si>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</si>
  <si>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</si>
  <si>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</si>
  <si>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</si>
  <si>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</si>
  <si>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</si>
  <si>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</si>
  <si>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</si>
  <si>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</si>
  <si>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</si>
  <si>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</si>
  <si>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</si>
  <si>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</si>
  <si>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</si>
  <si>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</si>
  <si>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</si>
  <si>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</si>
  <si>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</si>
  <si>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</si>
  <si>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</si>
  <si>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</si>
  <si>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</si>
  <si>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</si>
  <si>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</si>
  <si>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</si>
  <si>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</si>
  <si>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</si>
  <si>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</si>
  <si>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</si>
  <si>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</si>
  <si>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</si>
  <si>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</si>
  <si>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</si>
  <si>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</si>
  <si>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</si>
  <si>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</si>
  <si>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</si>
  <si>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</si>
  <si>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</si>
  <si>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</si>
  <si>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</si>
  <si>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</si>
  <si>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</si>
  <si>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</si>
  <si>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</si>
  <si>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</si>
  <si>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</si>
  <si>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</si>
  <si>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</si>
  <si>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</si>
  <si>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</si>
  <si>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</si>
  <si>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</si>
  <si>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</si>
  <si>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</si>
  <si>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</si>
  <si>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</si>
  <si>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</si>
  <si>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</si>
  <si>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</si>
  <si>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</si>
  <si>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</si>
  <si>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</si>
  <si>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</si>
  <si>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</si>
  <si>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</si>
  <si>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</si>
  <si>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</si>
  <si>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</si>
  <si>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</si>
  <si>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</si>
  <si>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</si>
  <si>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</si>
  <si>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</si>
  <si>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</si>
  <si>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</si>
  <si>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</si>
  <si>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</si>
  <si>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</si>
  <si>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</si>
  <si>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</si>
  <si>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</si>
  <si>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</si>
  <si>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</si>
  <si>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</si>
  <si>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</si>
  <si>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</si>
  <si>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</si>
  <si>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</si>
  <si>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</si>
  <si>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</si>
  <si>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</si>
  <si>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</si>
  <si>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</si>
  <si>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</si>
  <si>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</si>
  <si>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</si>
  <si>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</si>
  <si>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</si>
  <si>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</si>
  <si>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</si>
  <si>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</si>
  <si>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</si>
  <si>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</si>
  <si>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</si>
  <si>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</si>
  <si>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</si>
  <si>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</si>
  <si>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</si>
  <si>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</si>
  <si>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</si>
  <si>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</si>
  <si>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</si>
  <si>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</si>
  <si>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</si>
  <si>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</si>
  <si>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</si>
  <si>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</si>
  <si>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</si>
  <si>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</si>
  <si>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</si>
  <si>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</si>
  <si>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</si>
  <si>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</si>
  <si>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</si>
  <si>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</si>
  <si>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</si>
  <si>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</si>
  <si>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</si>
  <si>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</si>
  <si>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</si>
  <si>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</si>
  <si>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</si>
  <si>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</si>
  <si>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</si>
  <si>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</si>
  <si>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</si>
  <si>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</si>
  <si>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</si>
  <si>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</si>
  <si>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</si>
  <si>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</si>
  <si>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</si>
  <si>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</si>
  <si>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</si>
  <si>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</si>
  <si>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</si>
  <si>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</si>
  <si>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</si>
  <si>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</si>
  <si>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</si>
  <si>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</si>
  <si>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</si>
  <si>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</si>
  <si>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</si>
  <si>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</si>
  <si>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</si>
  <si>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</si>
  <si>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</si>
  <si>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</si>
  <si>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</si>
  <si>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</si>
  <si>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</si>
  <si>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</si>
  <si>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</si>
  <si>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</si>
  <si>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</si>
  <si>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</si>
  <si>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</si>
  <si>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</si>
  <si>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</si>
  <si>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</si>
  <si>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</si>
  <si>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</si>
  <si>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</si>
  <si>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</si>
  <si>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</si>
  <si>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</si>
  <si>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</si>
  <si>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</si>
  <si>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</si>
  <si>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</si>
  <si>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</si>
  <si>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</si>
  <si>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</si>
  <si>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</si>
  <si>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</si>
  <si>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</si>
  <si>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</si>
  <si>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</si>
  <si>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</si>
  <si>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</si>
  <si>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</si>
  <si>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</si>
  <si>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</si>
  <si>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</si>
  <si>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</si>
  <si>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</si>
  <si>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</si>
  <si>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</si>
  <si>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</si>
  <si>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</si>
  <si>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</si>
  <si>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</si>
  <si>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</si>
  <si>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</si>
  <si>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</si>
  <si>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</si>
  <si>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</si>
  <si>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</si>
  <si>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</si>
  <si>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</si>
  <si>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</si>
  <si>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</si>
  <si>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</si>
  <si>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</si>
  <si>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</si>
  <si>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</si>
  <si>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</si>
  <si>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</si>
  <si>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</si>
  <si>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</si>
  <si>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</si>
  <si>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</si>
  <si>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</si>
  <si>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</si>
  <si>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</si>
  <si>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</si>
  <si>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</si>
  <si>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</si>
  <si>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</si>
  <si>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</si>
  <si>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</si>
  <si>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</si>
  <si>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</si>
  <si>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</si>
  <si>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</si>
  <si>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</si>
  <si>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</si>
  <si>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</si>
  <si>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</si>
  <si>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</si>
  <si>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</si>
  <si>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</si>
  <si>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</si>
  <si>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</si>
  <si>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</si>
  <si>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</si>
  <si>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</si>
  <si>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</si>
  <si>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</si>
  <si>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</si>
  <si>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</si>
  <si>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</si>
  <si>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</si>
  <si>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</si>
  <si>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</si>
  <si>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</si>
  <si>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</si>
  <si>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</si>
  <si>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</si>
  <si>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</si>
  <si>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</si>
  <si>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</si>
  <si>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</si>
  <si>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</si>
  <si>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</si>
  <si>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</si>
  <si>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</si>
  <si>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</si>
  <si>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</si>
  <si>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</si>
  <si>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</si>
  <si>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</si>
  <si>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</si>
  <si>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</si>
  <si>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</si>
  <si>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</si>
  <si>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</si>
  <si>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</si>
  <si>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</si>
  <si>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</si>
  <si>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</si>
  <si>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</si>
  <si>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</si>
  <si>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</si>
  <si>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</si>
  <si>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</si>
  <si>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</si>
  <si>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</si>
  <si>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</si>
  <si>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</si>
  <si>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</si>
  <si>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</si>
  <si>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</si>
  <si>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</si>
  <si>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</si>
  <si>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</si>
  <si>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</si>
  <si>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</si>
  <si>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</si>
  <si>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</si>
  <si>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</si>
  <si>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</si>
  <si>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</si>
  <si>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</si>
  <si>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</si>
  <si>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</si>
  <si>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</si>
  <si>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</si>
  <si>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</si>
  <si>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</si>
  <si>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</si>
  <si>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</si>
  <si>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</si>
  <si>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</si>
  <si>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</si>
  <si>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</si>
  <si>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</si>
  <si>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</si>
  <si>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</si>
  <si>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</si>
  <si>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</si>
  <si>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</si>
  <si>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</si>
  <si>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</si>
  <si>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</si>
  <si>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</si>
  <si>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</si>
  <si>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</si>
  <si>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</si>
  <si>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</si>
  <si>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</si>
  <si>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</si>
  <si>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</si>
  <si>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</si>
  <si>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</si>
  <si>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</si>
  <si>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</si>
  <si>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</si>
  <si>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</si>
  <si>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</si>
  <si>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</si>
  <si>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</si>
  <si>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</si>
  <si>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</si>
  <si>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</si>
  <si>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</si>
  <si>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</si>
  <si>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</si>
  <si>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</si>
  <si>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</si>
  <si>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</si>
  <si>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</si>
  <si>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</si>
  <si>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</si>
  <si>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</si>
  <si>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</si>
  <si>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</si>
  <si>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</si>
  <si>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</si>
  <si>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</si>
  <si>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</si>
  <si>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</si>
  <si>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</si>
  <si>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</si>
  <si>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</si>
  <si>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</si>
  <si>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</si>
  <si>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</si>
  <si>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</si>
  <si>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</si>
  <si>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</si>
  <si>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</si>
  <si>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</si>
  <si>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</si>
  <si>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</si>
  <si>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</si>
  <si>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</si>
  <si>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</si>
  <si>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</si>
  <si>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</si>
  <si>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</si>
  <si>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</si>
  <si>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</si>
  <si>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</si>
  <si>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</si>
  <si>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</si>
  <si>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</si>
  <si>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</si>
  <si>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</si>
  <si>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</si>
  <si>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</si>
  <si>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</si>
  <si>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</si>
  <si>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</si>
  <si>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</si>
  <si>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</si>
  <si>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</si>
  <si>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</si>
  <si>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</si>
  <si>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</si>
  <si>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</si>
  <si>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</si>
  <si>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</si>
  <si>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</si>
  <si>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</si>
  <si>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</si>
  <si>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</si>
  <si>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</si>
  <si>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</si>
  <si>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</si>
  <si>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</si>
  <si>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</si>
  <si>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</si>
  <si>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</si>
  <si>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</si>
  <si>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</si>
  <si>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</si>
  <si>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</si>
  <si>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</si>
  <si>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</si>
  <si>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</si>
  <si>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</si>
  <si>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</si>
  <si>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</si>
  <si>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</si>
  <si>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</si>
  <si>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</si>
  <si>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</si>
  <si>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</si>
  <si>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</si>
  <si>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</si>
  <si>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</si>
  <si>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</si>
  <si>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</si>
  <si>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</si>
  <si>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</si>
  <si>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</si>
  <si>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</si>
  <si>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</si>
  <si>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</si>
  <si>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</si>
  <si>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</si>
  <si>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</si>
  <si>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</si>
  <si>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</si>
  <si>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</si>
  <si>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</si>
  <si>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</si>
  <si>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</si>
  <si>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</si>
  <si>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</si>
  <si>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</si>
  <si>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</si>
  <si>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</si>
  <si>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</si>
  <si>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</si>
  <si>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</si>
  <si>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</si>
  <si>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</si>
  <si>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</si>
  <si>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</si>
  <si>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</si>
  <si>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</si>
  <si>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</si>
  <si>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</si>
  <si>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</si>
  <si>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</si>
  <si>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</si>
  <si>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</si>
  <si>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</si>
  <si>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</si>
  <si>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</si>
  <si>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</si>
  <si>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</si>
  <si>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</si>
  <si>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</si>
  <si>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</si>
  <si>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</si>
  <si>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</si>
  <si>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</si>
  <si>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</si>
  <si>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</si>
  <si>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</si>
  <si>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</si>
  <si>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</si>
  <si>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</si>
  <si>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</si>
  <si>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</si>
  <si>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</si>
  <si>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</si>
  <si>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</si>
  <si>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</si>
  <si>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</si>
  <si>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</si>
  <si>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</si>
  <si>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</si>
  <si>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</si>
  <si>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</si>
  <si>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</si>
  <si>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</si>
  <si>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</si>
  <si>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</si>
  <si>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</si>
  <si>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</si>
  <si>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</si>
  <si>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</si>
  <si>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</si>
  <si>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</si>
  <si>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</si>
  <si>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</si>
  <si>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</si>
  <si>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</si>
  <si>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</si>
  <si>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</si>
  <si>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</si>
  <si>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</si>
  <si>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</si>
  <si>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</si>
  <si>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</si>
  <si>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</si>
  <si>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</si>
  <si>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</si>
  <si>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</si>
  <si>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</si>
  <si>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</si>
  <si>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</si>
  <si>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</si>
  <si>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</si>
  <si>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</si>
  <si>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</si>
  <si>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</si>
  <si>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</si>
  <si>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</si>
  <si>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</si>
  <si>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</si>
  <si>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</si>
  <si>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</si>
  <si>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</si>
  <si>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</si>
  <si>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</si>
  <si>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</si>
  <si>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</si>
  <si>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</si>
  <si>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</si>
  <si>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</si>
  <si>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</si>
  <si>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</si>
  <si>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</si>
  <si>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</si>
  <si>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</si>
  <si>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</si>
  <si>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</si>
  <si>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</si>
  <si>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</si>
  <si>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</si>
  <si>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</si>
  <si>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</si>
  <si>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</si>
  <si>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</si>
  <si>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</si>
  <si>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</si>
  <si>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</si>
  <si>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</si>
  <si>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</si>
  <si>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</si>
  <si>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</si>
  <si>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</si>
  <si>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</si>
  <si>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</si>
  <si>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</si>
  <si>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</si>
  <si>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</si>
  <si>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</si>
  <si>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</si>
  <si>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</si>
  <si>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</si>
  <si>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</si>
  <si>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</si>
  <si>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</si>
  <si>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</si>
  <si>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</si>
  <si>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</si>
  <si>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</si>
  <si>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</si>
  <si>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</si>
  <si>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</si>
  <si>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</si>
  <si>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</si>
  <si>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</si>
  <si>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</si>
  <si>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</si>
  <si>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</si>
  <si>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</si>
  <si>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</si>
  <si>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</si>
  <si>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</si>
  <si>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</si>
  <si>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</si>
  <si>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</si>
  <si>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</si>
  <si>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</si>
  <si>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</si>
  <si>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</si>
  <si>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</si>
  <si>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</si>
  <si>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</si>
  <si>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</si>
  <si>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</si>
  <si>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</si>
  <si>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</si>
  <si>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</si>
  <si>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</si>
  <si>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</si>
  <si>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</si>
  <si>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</si>
  <si>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</si>
  <si>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</si>
  <si>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</si>
  <si>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</si>
  <si>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</si>
  <si>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</si>
  <si>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</si>
  <si>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</si>
  <si>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</si>
  <si>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</si>
  <si>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</si>
  <si>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</si>
  <si>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</si>
  <si>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</si>
  <si>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</si>
  <si>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</si>
  <si>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</si>
  <si>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</si>
  <si>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</si>
  <si>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</si>
  <si>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</si>
  <si>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</si>
  <si>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</si>
  <si>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</si>
  <si>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</si>
  <si>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</si>
  <si>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</si>
  <si>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</si>
  <si>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</si>
  <si>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</si>
  <si>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</si>
  <si>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</si>
  <si>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</si>
  <si>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</si>
  <si>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</si>
  <si>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</si>
  <si>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</si>
  <si>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</si>
  <si>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</si>
  <si>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</si>
  <si>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</si>
  <si>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</si>
  <si>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</si>
  <si>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</si>
  <si>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</si>
  <si>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</si>
  <si>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</si>
  <si>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</si>
  <si>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</si>
  <si>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</si>
  <si>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</si>
  <si>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</si>
  <si>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</si>
  <si>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</si>
  <si>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</si>
  <si>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</si>
  <si>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</si>
  <si>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</si>
  <si>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</si>
  <si>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</si>
  <si>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</si>
  <si>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</si>
  <si>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</si>
  <si>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</si>
  <si>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</si>
  <si>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</si>
  <si>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</si>
  <si>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</si>
  <si>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</si>
  <si>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</si>
  <si>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</si>
  <si>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</si>
  <si>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</si>
  <si>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</si>
  <si>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</si>
  <si>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</si>
  <si>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</si>
  <si>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</si>
  <si>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</si>
  <si>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</si>
  <si>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</si>
  <si>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</si>
  <si>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</si>
  <si>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</si>
  <si>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</si>
  <si>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</si>
  <si>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</si>
  <si>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</si>
  <si>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</si>
  <si>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</si>
  <si>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</si>
  <si>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</si>
  <si>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</si>
  <si>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</si>
  <si>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</si>
  <si>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</si>
  <si>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</si>
  <si>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</si>
  <si>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</si>
  <si>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</si>
  <si>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</si>
  <si>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</si>
  <si>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</si>
  <si>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</si>
  <si>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</si>
  <si>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</si>
  <si>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</si>
  <si>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</si>
  <si>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</si>
  <si>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</si>
  <si>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</si>
  <si>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</si>
  <si>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</si>
  <si>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</si>
  <si>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</si>
  <si>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</si>
  <si>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</si>
  <si>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</si>
  <si>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</si>
  <si>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</si>
  <si>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</si>
  <si>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</si>
  <si>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</si>
  <si>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</si>
  <si>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</si>
  <si>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</si>
  <si>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</si>
  <si>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</si>
  <si>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</si>
  <si>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</si>
  <si>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</si>
  <si>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</si>
  <si>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</si>
  <si>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</si>
  <si>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</si>
  <si>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</si>
  <si>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</si>
  <si>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</si>
  <si>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</si>
  <si>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</si>
  <si>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</si>
  <si>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</si>
  <si>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</si>
  <si>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</si>
  <si>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</si>
  <si>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</si>
  <si>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</si>
  <si>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</si>
  <si>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</si>
  <si>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</si>
  <si>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</si>
  <si>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</si>
  <si>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</si>
  <si>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</si>
  <si>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</si>
  <si>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</si>
  <si>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</si>
  <si>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</si>
  <si>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</si>
  <si>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</si>
  <si>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</si>
  <si>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</si>
  <si>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</si>
  <si>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</si>
  <si>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</si>
  <si>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</si>
  <si>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</si>
  <si>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</si>
  <si>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</si>
  <si>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</si>
  <si>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</si>
  <si>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</si>
  <si>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</si>
  <si>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</si>
  <si>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</si>
  <si>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</si>
  <si>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</si>
  <si>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</si>
  <si>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</si>
  <si>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</si>
  <si>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</si>
  <si>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</si>
  <si>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</si>
  <si>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</si>
  <si>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</si>
  <si>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</si>
  <si>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</si>
  <si>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</si>
  <si>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</si>
  <si>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</si>
  <si>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</si>
  <si>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</si>
  <si>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</si>
  <si>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</si>
  <si>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</si>
  <si>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</si>
  <si>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</si>
  <si>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</si>
  <si>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</si>
  <si>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</si>
  <si>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</si>
  <si>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</si>
  <si>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</si>
  <si>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</si>
  <si>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</si>
  <si>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</si>
  <si>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</si>
  <si>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</si>
  <si>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</si>
  <si>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</si>
  <si>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</si>
  <si>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</si>
  <si>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</si>
  <si>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</si>
  <si>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</si>
  <si>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</si>
  <si>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</si>
  <si>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</si>
  <si>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</si>
  <si>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</si>
  <si>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</si>
  <si>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</si>
  <si>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</si>
  <si>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</si>
  <si>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</si>
  <si>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</si>
  <si>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</si>
  <si>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</si>
  <si>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</si>
  <si>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</si>
  <si>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</si>
  <si>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</si>
  <si>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</si>
  <si>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</si>
  <si>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</si>
  <si>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</si>
  <si>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</si>
  <si>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</si>
  <si>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</si>
  <si>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</si>
  <si>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</si>
  <si>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</si>
  <si>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</si>
  <si>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</si>
  <si>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</si>
  <si>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</si>
  <si>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</si>
  <si>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</si>
  <si>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</si>
  <si>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</si>
  <si>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</si>
  <si>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</si>
  <si>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</si>
  <si>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</si>
  <si>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</si>
  <si>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</si>
  <si>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</si>
  <si>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</si>
  <si>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</si>
  <si>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</si>
  <si>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</si>
  <si>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</si>
  <si>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</si>
  <si>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</si>
  <si>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</si>
  <si>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</si>
  <si>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</si>
  <si>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</si>
  <si>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</si>
  <si>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</si>
  <si>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</si>
  <si>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</si>
  <si>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</si>
  <si>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</si>
  <si>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</si>
  <si>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</si>
  <si>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</si>
  <si>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</si>
  <si>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</si>
  <si>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</si>
  <si>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</si>
  <si>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</si>
  <si>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</si>
  <si>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</si>
  <si>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</si>
  <si>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</si>
  <si>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</si>
  <si>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</si>
  <si>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</si>
  <si>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</si>
  <si>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</si>
  <si>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</si>
  <si>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</si>
  <si>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</si>
  <si>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</si>
  <si>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</si>
  <si>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</si>
  <si>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</si>
  <si>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</si>
  <si>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</si>
  <si>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</si>
  <si>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</si>
  <si>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</si>
  <si>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</si>
  <si>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</si>
  <si>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</si>
  <si>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</si>
  <si>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</si>
  <si>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</si>
  <si>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</si>
  <si>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</si>
  <si>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</si>
  <si>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</si>
  <si>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</si>
  <si>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</si>
  <si>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</si>
  <si>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</si>
  <si>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</si>
  <si>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</si>
  <si>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</si>
  <si>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</si>
  <si>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</si>
  <si>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</si>
  <si>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</si>
  <si>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</si>
  <si>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</si>
  <si>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</si>
  <si>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</si>
  <si>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</si>
  <si>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</si>
  <si>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</si>
  <si>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</si>
  <si>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</si>
  <si>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</si>
  <si>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</si>
  <si>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</si>
  <si>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</si>
  <si>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</si>
  <si>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</si>
  <si>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</si>
  <si>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</si>
  <si>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</si>
  <si>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</si>
  <si>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</si>
  <si>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</si>
  <si>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</si>
  <si>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</si>
  <si>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</si>
  <si>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</si>
  <si>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</si>
  <si>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</si>
  <si>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</si>
  <si>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</si>
  <si>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</si>
  <si>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</si>
  <si>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</si>
  <si>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</si>
  <si>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</si>
  <si>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</si>
  <si>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</si>
  <si>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</si>
  <si>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</si>
  <si>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</si>
  <si>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</si>
  <si>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</si>
  <si>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</si>
  <si>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</si>
  <si>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</si>
  <si>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</si>
  <si>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</si>
  <si>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</si>
  <si>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</si>
  <si>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</si>
  <si>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</si>
  <si>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</si>
  <si>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</si>
  <si>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</si>
  <si>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</si>
  <si>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</si>
  <si>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</si>
  <si>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</si>
  <si>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</si>
  <si>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</si>
  <si>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</si>
  <si>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</si>
  <si>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</si>
  <si>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</si>
  <si>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</si>
  <si>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</si>
  <si>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</si>
  <si>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</si>
  <si>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</si>
  <si>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</si>
  <si>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</si>
  <si>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</si>
  <si>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</si>
  <si>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</si>
  <si>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</si>
  <si>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</si>
  <si>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</si>
  <si>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</si>
  <si>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</si>
  <si>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</si>
  <si>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</si>
  <si>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</si>
  <si>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</si>
  <si>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</si>
  <si>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</si>
  <si>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</si>
  <si>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</si>
  <si>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</si>
  <si>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</si>
  <si>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</si>
  <si>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</si>
  <si>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</si>
  <si>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</si>
  <si>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</si>
  <si>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</si>
  <si>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</si>
  <si>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</si>
  <si>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</si>
  <si>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</si>
  <si>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</si>
  <si>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</si>
  <si>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</si>
  <si>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</si>
  <si>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</si>
  <si>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</si>
  <si>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</si>
  <si>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</si>
  <si>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</si>
  <si>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</si>
  <si>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</si>
  <si>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</si>
  <si>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</si>
  <si>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</si>
  <si>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</si>
  <si>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</si>
  <si>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</si>
  <si>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</si>
  <si>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</si>
  <si>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</si>
  <si>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</si>
  <si>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</si>
  <si>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</si>
  <si>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</si>
  <si>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</si>
  <si>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</si>
  <si>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</si>
  <si>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</si>
  <si>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</si>
  <si>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</si>
  <si>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</si>
  <si>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</si>
  <si>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</si>
  <si>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</si>
  <si>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</si>
  <si>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</si>
  <si>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</si>
  <si>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</si>
  <si>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</si>
  <si>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</si>
  <si>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</si>
  <si>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</si>
  <si>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</si>
  <si>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</si>
  <si>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</si>
  <si>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</si>
  <si>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</si>
  <si>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</si>
  <si>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</si>
  <si>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</si>
  <si>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</si>
  <si>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</si>
  <si>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</si>
  <si>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</si>
  <si>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</si>
  <si>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</si>
  <si>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</si>
  <si>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</si>
  <si>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</si>
  <si>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</si>
  <si>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</si>
  <si>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</si>
  <si>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</si>
  <si>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</si>
  <si>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</si>
  <si>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</si>
  <si>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</si>
  <si>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</si>
  <si>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</si>
  <si>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</si>
  <si>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</si>
  <si>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</si>
  <si>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</si>
  <si>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</si>
  <si>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</si>
  <si>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</si>
  <si>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</si>
  <si>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</si>
  <si>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</si>
  <si>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</si>
  <si>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</si>
  <si>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</si>
  <si>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</si>
  <si>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</si>
  <si>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</si>
  <si>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</si>
  <si>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</si>
  <si>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</si>
  <si>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</si>
  <si>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</si>
  <si>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</si>
  <si>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</si>
  <si>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</si>
  <si>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</si>
  <si>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</si>
  <si>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</si>
  <si>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</si>
  <si>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</si>
  <si>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</si>
  <si>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</si>
  <si>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</si>
  <si>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</si>
  <si>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</si>
  <si>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</si>
  <si>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</si>
  <si>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</si>
  <si>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</si>
  <si>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</si>
  <si>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</si>
  <si>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</si>
  <si>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</si>
  <si>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</si>
  <si>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</si>
  <si>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</si>
  <si>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</si>
  <si>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</si>
  <si>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</si>
  <si>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</si>
  <si>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</si>
  <si>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</si>
  <si>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</si>
  <si>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</si>
  <si>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</si>
  <si>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</si>
  <si>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</si>
  <si>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</si>
  <si>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</si>
  <si>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</si>
  <si>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</si>
  <si>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</si>
  <si>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</si>
  <si>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</si>
  <si>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</si>
  <si>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</si>
  <si>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</si>
  <si>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</si>
  <si>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</si>
  <si>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</si>
  <si>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</si>
  <si>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</si>
  <si>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</si>
  <si>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</si>
  <si>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</si>
  <si>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</si>
  <si>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</si>
  <si>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</si>
  <si>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</si>
  <si>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</si>
  <si>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</si>
  <si>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</si>
  <si>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</si>
  <si>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</si>
  <si>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</si>
  <si>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</si>
  <si>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</si>
  <si>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</si>
  <si>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</si>
  <si>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</si>
  <si>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</si>
  <si>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</si>
  <si>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</si>
  <si>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</si>
  <si>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</si>
  <si>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</si>
  <si>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</si>
  <si>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</si>
  <si>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</si>
  <si>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</si>
  <si>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</si>
  <si>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</si>
  <si>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</si>
  <si>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</si>
  <si>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</si>
  <si>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</si>
  <si>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</si>
  <si>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</si>
  <si>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</si>
  <si>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</si>
  <si>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</si>
  <si>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</si>
  <si>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</si>
  <si>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</si>
  <si>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</si>
  <si>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</si>
  <si>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</si>
  <si>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</si>
  <si>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</si>
  <si>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</si>
  <si>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</si>
  <si>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</si>
  <si>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</si>
  <si>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</si>
  <si>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</si>
  <si>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</si>
  <si>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</si>
  <si>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</si>
  <si>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</si>
  <si>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</si>
  <si>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</si>
  <si>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</si>
  <si>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</si>
  <si>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</si>
  <si>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</si>
  <si>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</si>
  <si>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</si>
  <si>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</si>
  <si>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</si>
  <si>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</si>
  <si>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</si>
  <si>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</si>
  <si>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</si>
  <si>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</si>
  <si>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</si>
  <si>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</si>
  <si>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</si>
  <si>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</si>
  <si>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</si>
  <si>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</si>
  <si>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</si>
  <si>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</si>
  <si>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</si>
  <si>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</si>
  <si>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</si>
  <si>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</si>
  <si>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</si>
  <si>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</si>
  <si>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</si>
  <si>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</si>
  <si>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</si>
  <si>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</si>
  <si>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</si>
  <si>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</si>
  <si>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</si>
  <si>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</si>
  <si>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</si>
  <si>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</si>
  <si>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</si>
  <si>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</si>
  <si>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</si>
  <si>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</si>
  <si>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</si>
  <si>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</si>
  <si>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</si>
  <si>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</si>
  <si>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</si>
  <si>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</si>
  <si>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</si>
  <si>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</si>
  <si>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</si>
  <si>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</si>
  <si>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</si>
  <si>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</si>
  <si>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</si>
  <si>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</si>
  <si>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</si>
  <si>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</si>
  <si>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</si>
  <si>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</si>
  <si>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</si>
  <si>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</si>
  <si>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</si>
  <si>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</si>
  <si>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</si>
  <si>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</si>
  <si>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</si>
  <si>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</si>
  <si>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</si>
  <si>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</si>
  <si>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</si>
  <si>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</si>
  <si>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</si>
  <si>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</si>
  <si>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</si>
  <si>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</si>
  <si>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</si>
  <si>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</si>
  <si>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</si>
  <si>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</si>
  <si>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</si>
  <si>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</si>
  <si>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</si>
  <si>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</si>
  <si>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</si>
  <si>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</si>
  <si>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</si>
  <si>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</si>
  <si>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</si>
  <si>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</si>
  <si>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</si>
  <si>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</si>
  <si>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</si>
  <si>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</si>
  <si>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</si>
  <si>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</si>
  <si>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</si>
  <si>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</si>
  <si>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</si>
  <si>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</si>
  <si>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</si>
  <si>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</si>
  <si>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</si>
  <si>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</si>
  <si>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</si>
  <si>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</si>
  <si>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</si>
  <si>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</si>
  <si>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</si>
  <si>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</si>
  <si>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</si>
  <si>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</si>
  <si>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</si>
  <si>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</si>
  <si>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</si>
  <si>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</si>
  <si>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</si>
  <si>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</si>
  <si>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</si>
  <si>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</si>
  <si>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</si>
  <si>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</si>
  <si>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</si>
  <si>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</si>
  <si>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</si>
  <si>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</si>
  <si>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</si>
  <si>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</si>
  <si>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</si>
  <si>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</si>
  <si>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</si>
  <si>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</si>
  <si>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</si>
  <si>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</si>
  <si>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</si>
  <si>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</si>
  <si>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</si>
  <si>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</si>
  <si>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</si>
  <si>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</si>
  <si>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</si>
  <si>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</si>
  <si>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</si>
  <si>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</si>
  <si>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</si>
  <si>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</si>
  <si>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</si>
  <si>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</si>
  <si>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</si>
  <si>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</si>
  <si>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</si>
  <si>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</si>
  <si>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</si>
  <si>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</si>
  <si>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</si>
  <si>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</si>
  <si>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</si>
  <si>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</si>
  <si>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</si>
  <si>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</si>
  <si>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</si>
  <si>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</si>
  <si>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</si>
  <si>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</si>
  <si>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</si>
  <si>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</si>
  <si>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</si>
  <si>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</si>
  <si>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</si>
  <si>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</si>
  <si>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</si>
  <si>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</si>
  <si>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</si>
  <si>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</si>
  <si>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</si>
  <si>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</si>
  <si>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</si>
  <si>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</si>
  <si>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</si>
  <si>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</si>
  <si>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</si>
  <si>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</si>
  <si>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</si>
  <si>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</si>
  <si>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</si>
  <si>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</si>
  <si>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</si>
  <si>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</si>
  <si>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</si>
  <si>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</si>
  <si>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</si>
  <si>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</si>
  <si>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</si>
  <si>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</si>
  <si>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</si>
  <si>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</si>
  <si>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</si>
  <si>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</si>
  <si>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</si>
  <si>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</si>
  <si>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</si>
  <si>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</si>
  <si>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</si>
  <si>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</si>
  <si>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</si>
  <si>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</si>
  <si>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</si>
  <si>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</si>
  <si>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</si>
  <si>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</si>
  <si>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</si>
  <si>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</si>
  <si>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</si>
  <si>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</si>
  <si>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</si>
  <si>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</si>
  <si>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</si>
  <si>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</si>
  <si>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</si>
  <si>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</si>
  <si>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</si>
  <si>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</si>
  <si>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</si>
  <si>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</si>
  <si>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</si>
  <si>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</si>
  <si>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</si>
  <si>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</si>
  <si>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</si>
  <si>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</si>
  <si>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</si>
  <si>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</si>
  <si>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</si>
  <si>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</si>
  <si>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</si>
  <si>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</si>
  <si>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</si>
  <si>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</si>
  <si>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</si>
  <si>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</si>
  <si>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</si>
  <si>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</si>
  <si>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</si>
  <si>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</si>
  <si>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</si>
  <si>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</si>
  <si>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</si>
  <si>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</si>
  <si>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</si>
  <si>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</si>
  <si>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</si>
  <si>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</si>
  <si>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</si>
  <si>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</si>
  <si>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</si>
  <si>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</si>
  <si>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</si>
  <si>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</si>
  <si>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</si>
  <si>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</si>
  <si>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</si>
  <si>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</si>
  <si>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</si>
  <si>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</si>
  <si>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</si>
  <si>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</si>
  <si>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</si>
  <si>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</si>
  <si>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</si>
  <si>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</si>
  <si>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</si>
  <si>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</si>
  <si>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</si>
  <si>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</si>
  <si>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</si>
  <si>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</si>
  <si>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</si>
  <si>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</si>
  <si>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</si>
  <si>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</si>
  <si>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</si>
  <si>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</si>
  <si>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</si>
  <si>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</si>
  <si>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</si>
  <si>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</si>
  <si>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</si>
  <si>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</si>
  <si>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</si>
  <si>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</si>
  <si>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</si>
  <si>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</si>
  <si>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</si>
  <si>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</si>
  <si>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</si>
  <si>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</si>
  <si>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</si>
  <si>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</si>
  <si>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</si>
  <si>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</si>
  <si>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</si>
  <si>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</si>
  <si>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</si>
  <si>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</si>
  <si>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</si>
  <si>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</si>
  <si>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</si>
  <si>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</si>
  <si>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</si>
  <si>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</si>
  <si>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</si>
  <si>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</si>
  <si>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</si>
  <si>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</si>
  <si>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</si>
  <si>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</si>
  <si>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</si>
  <si>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</si>
  <si>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</si>
  <si>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</si>
  <si>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</si>
  <si>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</si>
  <si>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</si>
  <si>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</si>
  <si>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</si>
  <si>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</si>
  <si>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</si>
  <si>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</si>
  <si>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</si>
  <si>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</si>
  <si>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</si>
  <si>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</si>
  <si>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</si>
  <si>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</si>
  <si>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</si>
  <si>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</si>
  <si>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</si>
  <si>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</si>
  <si>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</si>
  <si>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</si>
  <si>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</si>
  <si>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</si>
  <si>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</si>
  <si>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</si>
  <si>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</si>
  <si>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</si>
  <si>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</si>
  <si>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</si>
  <si>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</si>
  <si>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</si>
  <si>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</si>
  <si>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</si>
  <si>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</si>
  <si>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</si>
  <si>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</si>
  <si>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</si>
  <si>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</si>
  <si>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</si>
  <si>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</si>
  <si>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</si>
  <si>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</si>
  <si>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</si>
  <si>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</si>
  <si>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</si>
  <si>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</si>
  <si>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</si>
  <si>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</si>
  <si>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</si>
  <si>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</si>
  <si>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</si>
  <si>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</si>
  <si>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</si>
  <si>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</si>
  <si>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</si>
  <si>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</si>
  <si>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</si>
  <si>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</si>
  <si>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</si>
  <si>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</si>
  <si>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</si>
  <si>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</si>
  <si>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</si>
  <si>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</si>
  <si>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</si>
  <si>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</si>
  <si>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</si>
  <si>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</si>
  <si>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</si>
  <si>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</si>
  <si>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</si>
  <si>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</si>
  <si>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</si>
  <si>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</si>
  <si>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</si>
  <si>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</si>
  <si>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</si>
  <si>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</si>
  <si>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</si>
  <si>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</si>
  <si>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</si>
  <si>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</si>
  <si>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</si>
  <si>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</si>
  <si>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</si>
  <si>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</si>
  <si>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</si>
  <si>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</si>
  <si>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</si>
  <si>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</si>
  <si>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</si>
  <si>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</si>
  <si>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</si>
  <si>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</si>
  <si>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</si>
  <si>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</si>
  <si>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</si>
  <si>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</si>
  <si>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</si>
  <si>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</si>
  <si>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</si>
  <si>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</si>
  <si>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</si>
  <si>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</si>
  <si>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</si>
  <si>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</si>
  <si>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</si>
  <si>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</si>
  <si>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</si>
  <si>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</si>
  <si>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</si>
  <si>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</si>
  <si>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</si>
  <si>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</si>
  <si>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</si>
  <si>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</si>
  <si>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</si>
  <si>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</si>
  <si>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</si>
  <si>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</si>
  <si>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</si>
  <si>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</si>
  <si>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</si>
  <si>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</si>
  <si>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</si>
  <si>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</si>
  <si>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</si>
  <si>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</si>
  <si>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</si>
  <si>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</si>
  <si>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</si>
  <si>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</si>
  <si>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</si>
  <si>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</si>
  <si>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</si>
  <si>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</si>
  <si>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</si>
  <si>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</si>
  <si>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</si>
  <si>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</si>
  <si>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</si>
  <si>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</si>
  <si>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</si>
  <si>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</si>
  <si>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</si>
  <si>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</si>
  <si>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</si>
  <si>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</si>
  <si>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</si>
  <si>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</si>
  <si>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</si>
  <si>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</si>
  <si>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</si>
  <si>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</si>
  <si>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</si>
  <si>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</si>
  <si>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</si>
  <si>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</si>
  <si>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</si>
  <si>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</si>
  <si>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</si>
  <si>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</si>
  <si>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</si>
  <si>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</si>
  <si>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</si>
  <si>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</si>
  <si>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</si>
  <si>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</si>
  <si>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</si>
  <si>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</si>
  <si>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</si>
  <si>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</si>
  <si>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</si>
  <si>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</si>
  <si>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</si>
  <si>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</si>
  <si>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</si>
  <si>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</si>
  <si>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</si>
  <si>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</si>
  <si>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</si>
  <si>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</si>
  <si>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</si>
  <si>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</si>
  <si>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</si>
  <si>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</si>
  <si>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</si>
  <si>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</si>
  <si>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</si>
  <si>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</si>
  <si>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</si>
  <si>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</si>
  <si>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</si>
  <si>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</si>
  <si>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</si>
  <si>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</si>
  <si>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</si>
  <si>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</si>
  <si>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</si>
  <si>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</si>
  <si>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</si>
  <si>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</si>
  <si>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</si>
  <si>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</si>
  <si>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</si>
  <si>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</si>
  <si>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</si>
  <si>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</si>
  <si>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</si>
  <si>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</si>
  <si>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</si>
  <si>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</si>
  <si>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</si>
  <si>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</si>
  <si>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</si>
  <si>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</si>
  <si>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</si>
  <si>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</si>
  <si>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</si>
  <si>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</si>
  <si>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</si>
  <si>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</si>
  <si>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</si>
  <si>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</si>
  <si>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</si>
  <si>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</si>
  <si>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</si>
  <si>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</si>
  <si>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</si>
  <si>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</si>
  <si>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</si>
  <si>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</si>
  <si>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</si>
  <si>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</si>
  <si>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</si>
  <si>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</si>
  <si>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</si>
  <si>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</si>
  <si>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</si>
  <si>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</si>
  <si>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</si>
  <si>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</si>
  <si>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</si>
  <si>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</si>
  <si>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</si>
  <si>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</si>
  <si>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</si>
  <si>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</si>
  <si>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</si>
  <si>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</si>
  <si>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</si>
  <si>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</si>
  <si>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</si>
  <si>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</si>
  <si>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</si>
  <si>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</si>
  <si>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</si>
  <si>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</si>
  <si>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</si>
  <si>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</si>
  <si>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</si>
  <si>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</si>
  <si>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</si>
  <si>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</si>
  <si>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</si>
  <si>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</si>
  <si>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</si>
  <si>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</si>
  <si>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</si>
  <si>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</si>
  <si>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</si>
  <si>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</si>
  <si>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</si>
  <si>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</si>
  <si>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</si>
  <si>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</si>
  <si>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</si>
  <si>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</si>
  <si>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</si>
  <si>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</si>
  <si>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</si>
  <si>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</si>
  <si>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</si>
  <si>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</si>
  <si>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</si>
  <si>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</si>
  <si>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</si>
  <si>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</si>
  <si>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</si>
  <si>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</si>
  <si>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</si>
  <si>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</si>
  <si>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</si>
  <si>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</si>
  <si>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</si>
  <si>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</si>
  <si>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</si>
  <si>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</si>
  <si>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</si>
  <si>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</si>
  <si>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</si>
  <si>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</si>
  <si>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</si>
  <si>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</si>
  <si>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</si>
  <si>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</si>
  <si>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</si>
  <si>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</si>
  <si>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</si>
  <si>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</si>
  <si>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</si>
  <si>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</si>
  <si>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</si>
  <si>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</si>
  <si>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</si>
  <si>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</si>
  <si>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</si>
  <si>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</si>
  <si>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</si>
  <si>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</si>
  <si>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</si>
  <si>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</si>
  <si>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</si>
  <si>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</si>
  <si>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</si>
  <si>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</si>
  <si>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</si>
  <si>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</si>
  <si>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</si>
  <si>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</si>
  <si>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</si>
  <si>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</si>
  <si>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</si>
  <si>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</si>
  <si>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</si>
  <si>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</si>
  <si>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</si>
  <si>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</si>
  <si>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</si>
  <si>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</si>
  <si>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</si>
  <si>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</si>
  <si>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</si>
  <si>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</si>
  <si>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</si>
  <si>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</si>
  <si>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</si>
  <si>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</si>
  <si>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</si>
  <si>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</si>
  <si>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</si>
  <si>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</si>
  <si>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</si>
  <si>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</si>
  <si>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</si>
  <si>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</si>
  <si>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</si>
  <si>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</si>
  <si>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</si>
  <si>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</si>
  <si>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</si>
  <si>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</si>
  <si>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</si>
  <si>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</si>
  <si>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</si>
  <si>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</si>
  <si>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</si>
  <si>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</si>
  <si>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</si>
  <si>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</si>
  <si>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</si>
  <si>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</si>
  <si>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</si>
  <si>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</si>
  <si>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</si>
  <si>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</si>
  <si>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</si>
  <si>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</si>
  <si>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</si>
  <si>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</si>
  <si>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</si>
  <si>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</si>
  <si>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</si>
  <si>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</si>
  <si>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</si>
  <si>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</si>
  <si>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</si>
  <si>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</si>
  <si>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</si>
  <si>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</si>
  <si>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</si>
  <si>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</si>
  <si>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</si>
  <si>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</si>
  <si>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</si>
  <si>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</si>
  <si>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</si>
  <si>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</si>
  <si>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</si>
  <si>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</si>
  <si>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</si>
  <si>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</si>
  <si>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</si>
  <si>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</si>
  <si>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</si>
  <si>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</si>
  <si>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</si>
  <si>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</si>
  <si>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</si>
  <si>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</si>
  <si>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</si>
  <si>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</si>
  <si>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</si>
  <si>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</si>
  <si>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</si>
  <si>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</si>
  <si>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</si>
  <si>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</si>
  <si>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</si>
  <si>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</si>
  <si>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</si>
  <si>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</si>
  <si>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</si>
  <si>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</si>
  <si>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</si>
  <si>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</si>
  <si>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</si>
  <si>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</si>
  <si>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</si>
  <si>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</si>
  <si>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</si>
  <si>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</si>
  <si>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</si>
  <si>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</si>
  <si>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</si>
  <si>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</si>
  <si>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</si>
  <si>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</si>
  <si>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</si>
  <si>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</si>
  <si>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</si>
  <si>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</si>
  <si>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</si>
  <si>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</si>
  <si>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</si>
  <si>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</si>
  <si>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</si>
  <si>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</si>
  <si>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</si>
  <si>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</si>
  <si>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</si>
  <si>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</si>
  <si>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</si>
  <si>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</si>
  <si>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</si>
  <si>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</si>
  <si>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</si>
  <si>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</si>
  <si>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</si>
  <si>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</si>
  <si>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</si>
  <si>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</si>
  <si>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</si>
  <si>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</si>
  <si>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</si>
  <si>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</si>
  <si>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</si>
  <si>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</si>
  <si>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</si>
  <si>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</si>
  <si>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</si>
  <si>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</si>
  <si>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</si>
  <si>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</si>
  <si>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</si>
  <si>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</si>
  <si>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</si>
  <si>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</si>
  <si>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</si>
  <si>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</si>
  <si>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</si>
  <si>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</si>
  <si>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</si>
  <si>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</si>
  <si>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</si>
  <si>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</si>
  <si>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</si>
  <si>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</si>
  <si>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</si>
  <si>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</si>
  <si>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</si>
  <si>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</si>
  <si>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</si>
  <si>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</si>
  <si>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</si>
  <si>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</si>
  <si>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</si>
  <si>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</si>
  <si>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</si>
  <si>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</si>
  <si>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</si>
  <si>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</si>
  <si>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</si>
  <si>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</si>
  <si>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</si>
  <si>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</si>
  <si>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</si>
  <si>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</si>
  <si>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</si>
  <si>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</si>
  <si>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</si>
  <si>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</si>
  <si>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</si>
  <si>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</si>
  <si>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</si>
  <si>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</si>
  <si>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</si>
  <si>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</si>
  <si>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</si>
  <si>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</si>
  <si>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</si>
  <si>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</si>
  <si>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</si>
  <si>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</si>
  <si>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</si>
  <si>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</si>
  <si>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</si>
  <si>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</si>
  <si>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</si>
  <si>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</si>
  <si>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</si>
  <si>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</si>
  <si>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</si>
  <si>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</si>
  <si>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</si>
  <si>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</si>
  <si>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</si>
  <si>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</si>
  <si>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</si>
  <si>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</si>
  <si>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</si>
  <si>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</si>
  <si>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</si>
  <si>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</si>
  <si>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</si>
  <si>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</si>
  <si>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</si>
  <si>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</si>
  <si>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</si>
  <si>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</si>
  <si>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</si>
  <si>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</si>
  <si>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</si>
  <si>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</si>
  <si>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</si>
  <si>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</si>
  <si>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</si>
  <si>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</si>
  <si>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</si>
  <si>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</si>
  <si>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</si>
  <si>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</si>
  <si>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</si>
  <si>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</si>
  <si>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</si>
  <si>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</si>
  <si>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</si>
  <si>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</si>
  <si>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</si>
  <si>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</si>
  <si>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</si>
  <si>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</si>
  <si>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</si>
  <si>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</si>
  <si>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</si>
  <si>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</si>
  <si>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</si>
  <si>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</si>
  <si>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</si>
  <si>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</si>
  <si>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</si>
  <si>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</si>
  <si>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</si>
  <si>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</si>
  <si>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</si>
  <si>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</si>
  <si>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</si>
  <si>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</si>
  <si>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</si>
  <si>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</si>
  <si>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</si>
  <si>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</si>
  <si>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</si>
  <si>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</si>
  <si>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</si>
  <si>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</si>
  <si>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</si>
  <si>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</si>
  <si>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</si>
  <si>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</si>
  <si>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</si>
  <si>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</si>
  <si>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</si>
  <si>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</si>
  <si>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</si>
  <si>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</si>
  <si>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</si>
  <si>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</si>
  <si>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</si>
  <si>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</si>
  <si>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</si>
  <si>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</si>
  <si>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</si>
  <si>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</si>
  <si>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</si>
  <si>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</si>
  <si>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</si>
  <si>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</si>
  <si>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</si>
  <si>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</si>
  <si>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</si>
  <si>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</si>
  <si>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</si>
  <si>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</si>
  <si>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</si>
  <si>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</si>
  <si>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</si>
  <si>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</si>
  <si>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</si>
  <si>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</si>
  <si>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</si>
  <si>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</si>
  <si>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</si>
  <si>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</si>
  <si>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</si>
  <si>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</si>
  <si>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</si>
  <si>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</si>
  <si>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</si>
  <si>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</si>
  <si>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</si>
  <si>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</si>
  <si>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</si>
  <si>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</si>
  <si>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</si>
  <si>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</si>
  <si>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</si>
  <si>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</si>
  <si>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</si>
  <si>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</si>
  <si>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</si>
  <si>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</si>
  <si>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</si>
  <si>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</si>
  <si>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</si>
  <si>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</si>
  <si>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</si>
  <si>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</si>
  <si>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</si>
  <si>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</si>
  <si>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</si>
  <si>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</si>
  <si>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</si>
  <si>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</si>
  <si>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</si>
  <si>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</si>
  <si>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</si>
  <si>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</si>
  <si>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</si>
  <si>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</si>
  <si>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</si>
  <si>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</si>
  <si>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</si>
  <si>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</si>
  <si>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</si>
  <si>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</si>
  <si>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</si>
  <si>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</si>
  <si>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</si>
  <si>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</si>
  <si>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</si>
  <si>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</si>
  <si>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</si>
  <si>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</si>
  <si>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</si>
  <si>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</si>
  <si>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</si>
  <si>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</si>
  <si>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</si>
  <si>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</si>
  <si>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</si>
  <si>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</si>
  <si>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</si>
  <si>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</si>
  <si>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</si>
  <si>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</si>
  <si>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</si>
  <si>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</si>
  <si>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</si>
  <si>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</si>
  <si>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</si>
  <si>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</si>
  <si>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</si>
  <si>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</si>
  <si>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</si>
  <si>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</si>
  <si>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</si>
  <si>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</si>
  <si>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</si>
  <si>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</si>
  <si>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</si>
  <si>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</si>
  <si>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</si>
  <si>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</si>
  <si>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</si>
  <si>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</si>
  <si>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</si>
  <si>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</si>
  <si>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</si>
  <si>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</si>
  <si>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</si>
  <si>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</si>
  <si>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</si>
  <si>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</si>
  <si>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</si>
  <si>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</si>
  <si>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</si>
  <si>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</si>
  <si>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</si>
  <si>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</si>
  <si>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</si>
  <si>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</si>
  <si>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</si>
  <si>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</si>
  <si>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</si>
  <si>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</si>
  <si>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</si>
  <si>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</si>
  <si>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</si>
  <si>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</si>
  <si>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</si>
  <si>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</si>
  <si>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</si>
  <si>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</si>
  <si>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</si>
  <si>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</si>
  <si>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</si>
  <si>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</si>
  <si>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</si>
  <si>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</si>
  <si>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</si>
  <si>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</si>
  <si>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</si>
  <si>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</si>
  <si>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</si>
  <si>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</si>
  <si>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</si>
  <si>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</si>
  <si>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</si>
  <si>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</si>
  <si>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</si>
  <si>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</si>
  <si>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</si>
  <si>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</si>
  <si>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</si>
  <si>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</si>
  <si>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</si>
  <si>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</si>
  <si>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</si>
  <si>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</si>
  <si>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</si>
  <si>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</si>
  <si>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</si>
  <si>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</si>
  <si>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</si>
  <si>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</si>
  <si>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</si>
  <si>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</si>
  <si>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</si>
  <si>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</si>
  <si>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</si>
  <si>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</si>
  <si>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</si>
  <si>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</si>
  <si>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</si>
  <si>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</si>
  <si>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</si>
  <si>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</si>
  <si>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</si>
  <si>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</si>
  <si>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</si>
  <si>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</si>
  <si>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</si>
  <si>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</si>
  <si>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</si>
  <si>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</si>
  <si>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</si>
  <si>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</si>
  <si>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</si>
  <si>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</si>
  <si>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</si>
  <si>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</si>
  <si>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</si>
  <si>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</si>
  <si>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</si>
  <si>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</si>
  <si>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</si>
  <si>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</si>
  <si>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</si>
  <si>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</si>
  <si>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</si>
  <si>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</si>
  <si>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</si>
  <si>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</si>
  <si>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</si>
  <si>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</si>
  <si>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</si>
  <si>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</si>
  <si>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</si>
  <si>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</si>
  <si>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</si>
  <si>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</si>
  <si>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</si>
  <si>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</si>
  <si>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</si>
  <si>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</si>
  <si>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</si>
  <si>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</si>
  <si>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</si>
  <si>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</si>
  <si>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</si>
  <si>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</si>
  <si>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</si>
  <si>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</si>
  <si>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</si>
  <si>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</si>
  <si>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</si>
  <si>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</si>
  <si>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</si>
  <si>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</si>
  <si>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</si>
  <si>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</si>
  <si>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</si>
  <si>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</si>
  <si>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</si>
  <si>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</si>
  <si>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</si>
  <si>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</si>
  <si>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</si>
  <si>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</si>
  <si>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</si>
  <si>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</si>
  <si>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</si>
  <si>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</si>
  <si>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</si>
  <si>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</si>
  <si>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</si>
  <si>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</si>
  <si>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</si>
  <si>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</si>
  <si>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</si>
  <si>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</si>
  <si>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</si>
  <si>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</si>
  <si>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</si>
  <si>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</si>
  <si>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</si>
  <si>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</si>
  <si>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</si>
  <si>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</si>
  <si>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</si>
  <si>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</si>
  <si>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</si>
  <si>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</si>
  <si>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</si>
  <si>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</si>
  <si>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</si>
  <si>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</si>
  <si>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</si>
  <si>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</si>
  <si>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</si>
  <si>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</si>
  <si>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</si>
  <si>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</si>
  <si>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</si>
  <si>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</si>
  <si>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</si>
  <si>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</si>
  <si>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</si>
  <si>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</si>
  <si>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</si>
  <si>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</si>
  <si>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</si>
  <si>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</si>
  <si>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</si>
  <si>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</si>
  <si>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</si>
  <si>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</si>
  <si>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</si>
  <si>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</si>
  <si>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</si>
  <si>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</si>
  <si>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</si>
  <si>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</si>
  <si>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</si>
  <si>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</si>
  <si>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</si>
  <si>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</si>
  <si>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</si>
  <si>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</si>
  <si>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</si>
  <si>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</si>
  <si>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</si>
  <si>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</si>
  <si>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</si>
  <si>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</si>
  <si>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</si>
  <si>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</si>
  <si>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</si>
  <si>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</si>
  <si>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</si>
  <si>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</si>
  <si>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</si>
  <si>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</si>
  <si>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</si>
  <si>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</si>
  <si>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</si>
  <si>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</si>
  <si>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</si>
  <si>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</si>
  <si>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</si>
  <si>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</si>
  <si>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</si>
  <si>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</si>
  <si>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</si>
  <si>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</si>
  <si>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</si>
  <si>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</si>
  <si>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</si>
  <si>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</si>
  <si>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</si>
  <si>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</si>
  <si>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</si>
  <si>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</si>
  <si>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</si>
  <si>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</si>
  <si>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</si>
  <si>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</si>
  <si>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</si>
  <si>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</si>
  <si>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</si>
  <si>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</si>
  <si>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</si>
  <si>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</si>
  <si>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</si>
  <si>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</si>
  <si>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</si>
  <si>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</si>
  <si>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</si>
  <si>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</si>
  <si>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</si>
  <si>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</si>
  <si>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</si>
  <si>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</si>
  <si>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</si>
  <si>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</si>
  <si>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</si>
  <si>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</si>
  <si>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</si>
  <si>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</si>
  <si>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</si>
  <si>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</si>
  <si>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</si>
  <si>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</si>
  <si>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</si>
  <si>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</si>
  <si>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</si>
  <si>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</si>
  <si>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</si>
  <si>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</si>
  <si>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</si>
  <si>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</si>
  <si>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</si>
  <si>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</si>
  <si>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</si>
  <si>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</si>
  <si>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</si>
  <si>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</si>
  <si>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</si>
  <si>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</si>
  <si>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</si>
  <si>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</si>
  <si>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</si>
  <si>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</si>
  <si>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</si>
  <si>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</si>
  <si>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</si>
  <si>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</si>
  <si>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</si>
  <si>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</si>
  <si>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</si>
  <si>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</si>
  <si>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</si>
  <si>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</si>
  <si>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</si>
  <si>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</si>
  <si>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</si>
  <si>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</si>
  <si>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</si>
  <si>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</si>
  <si>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</si>
  <si>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</si>
  <si>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</si>
  <si>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</si>
  <si>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</si>
  <si>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</si>
  <si>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</si>
  <si>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</si>
  <si>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</si>
  <si>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</si>
  <si>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</si>
  <si>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</si>
  <si>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</si>
  <si>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</si>
  <si>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</si>
  <si>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</si>
  <si>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</si>
  <si>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</si>
  <si>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</si>
  <si>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</si>
  <si>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</si>
  <si>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</si>
  <si>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</si>
  <si>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</si>
  <si>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</si>
  <si>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</si>
  <si>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</si>
  <si>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</si>
  <si>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</si>
  <si>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</si>
  <si>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</si>
  <si>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</si>
  <si>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</si>
  <si>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</si>
  <si>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</si>
  <si>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</si>
  <si>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</si>
  <si>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</si>
  <si>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</si>
  <si>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</si>
  <si>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</si>
  <si>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</si>
  <si>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</si>
  <si>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</si>
  <si>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</si>
  <si>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</si>
  <si>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</si>
  <si>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</si>
  <si>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</si>
  <si>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</si>
  <si>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</si>
  <si>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</si>
  <si>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</si>
  <si>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</si>
  <si>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</si>
  <si>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</si>
  <si>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</si>
  <si>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</si>
  <si>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</si>
  <si>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</si>
  <si>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</si>
  <si>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</si>
  <si>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</si>
  <si>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</si>
  <si>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</si>
  <si>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</si>
  <si>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</si>
  <si>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</si>
  <si>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</si>
  <si>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</si>
  <si>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</si>
  <si>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</si>
  <si>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</si>
  <si>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</si>
  <si>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</si>
  <si>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</si>
  <si>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</si>
  <si>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</si>
  <si>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</si>
  <si>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</si>
  <si>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</si>
  <si>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</si>
  <si>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</si>
  <si>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</si>
  <si>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</si>
  <si>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</si>
  <si>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</si>
  <si>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</si>
  <si>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</si>
  <si>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</si>
  <si>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</si>
  <si>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</si>
  <si>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</si>
  <si>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</si>
  <si>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</si>
  <si>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</si>
  <si>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</si>
  <si>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</si>
  <si>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</si>
  <si>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</si>
  <si>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</si>
  <si>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</si>
  <si>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</si>
  <si>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</si>
  <si>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</si>
  <si>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</si>
  <si>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</si>
  <si>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</si>
  <si>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</si>
  <si>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</si>
  <si>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</si>
  <si>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</si>
  <si>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</si>
  <si>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</si>
  <si>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</si>
  <si>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</si>
  <si>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</si>
  <si>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</si>
  <si>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</si>
  <si>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</si>
  <si>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</si>
  <si>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</si>
  <si>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</si>
  <si>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</si>
  <si>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</si>
  <si>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</si>
  <si>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</si>
  <si>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</si>
  <si>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</si>
  <si>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</si>
  <si>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</si>
  <si>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</si>
  <si>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</si>
  <si>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</si>
  <si>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</si>
  <si>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</si>
  <si>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</si>
  <si>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</si>
  <si>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</si>
  <si>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</si>
  <si>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</si>
  <si>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</si>
  <si>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</si>
  <si>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</si>
  <si>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</si>
  <si>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</si>
  <si>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</si>
  <si>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</si>
  <si>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</si>
  <si>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</si>
  <si>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</si>
  <si>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</si>
  <si>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</si>
  <si>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</si>
  <si>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</si>
  <si>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</si>
  <si>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</si>
  <si>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</si>
  <si>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</si>
  <si>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</si>
  <si>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</si>
  <si>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</si>
  <si>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</si>
  <si>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</si>
  <si>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</si>
  <si>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</si>
  <si>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</si>
  <si>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</si>
  <si>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</si>
  <si>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</si>
  <si>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</si>
  <si>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</si>
  <si>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</si>
  <si>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</si>
  <si>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</si>
  <si>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</si>
  <si>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</si>
  <si>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</si>
  <si>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</si>
  <si>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</si>
  <si>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</si>
  <si>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</si>
  <si>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</si>
  <si>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</si>
  <si>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</si>
  <si>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</si>
  <si>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</si>
  <si>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</si>
  <si>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</si>
  <si>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</si>
  <si>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</si>
  <si>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</si>
  <si>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</si>
  <si>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</si>
  <si>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</si>
  <si>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</si>
  <si>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</si>
  <si>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</si>
  <si>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</si>
  <si>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</si>
  <si>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</si>
  <si>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</si>
  <si>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</si>
  <si>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</si>
  <si>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</si>
  <si>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</si>
  <si>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</si>
  <si>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</si>
  <si>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</si>
  <si>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</si>
  <si>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</si>
  <si>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</si>
  <si>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</si>
  <si>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</si>
  <si>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</si>
  <si>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</si>
  <si>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</si>
  <si>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</si>
  <si>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</si>
  <si>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</si>
  <si>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</si>
  <si>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</si>
  <si>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</si>
  <si>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</si>
  <si>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</si>
  <si>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</si>
  <si>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</si>
  <si>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</si>
  <si>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</si>
  <si>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</si>
  <si>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</si>
  <si>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</si>
  <si>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</si>
  <si>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</si>
  <si>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</si>
  <si>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</si>
  <si>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</si>
  <si>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</si>
  <si>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</si>
  <si>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</si>
  <si>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</si>
  <si>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</si>
  <si>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</si>
  <si>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</si>
  <si>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</si>
  <si>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</si>
  <si>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</si>
  <si>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</si>
  <si>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</si>
  <si>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</si>
  <si>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</si>
  <si>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</si>
  <si>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</si>
  <si>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</si>
  <si>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</si>
  <si>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</si>
  <si>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</si>
  <si>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</si>
  <si>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</si>
  <si>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</si>
  <si>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</si>
  <si>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</si>
  <si>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</si>
  <si>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</si>
  <si>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</si>
  <si>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</si>
  <si>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</si>
  <si>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</si>
  <si>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</si>
  <si>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</si>
  <si>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</si>
  <si>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</si>
  <si>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</si>
  <si>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</si>
  <si>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</si>
  <si>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</si>
  <si>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</si>
  <si>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</si>
  <si>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</si>
  <si>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</si>
  <si>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</si>
  <si>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</si>
  <si>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</si>
  <si>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</si>
  <si>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</si>
  <si>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</si>
  <si>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</si>
  <si>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</si>
  <si>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</si>
  <si>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</si>
  <si>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</si>
  <si>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</si>
  <si>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</si>
  <si>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</si>
  <si>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</si>
  <si>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</si>
  <si>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</si>
  <si>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</si>
  <si>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</si>
  <si>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</si>
  <si>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</si>
  <si>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</si>
  <si>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</si>
  <si>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</si>
  <si>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</si>
  <si>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</si>
  <si>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</si>
  <si>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</si>
  <si>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</si>
  <si>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</si>
  <si>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</si>
  <si>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</si>
  <si>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</si>
  <si>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</si>
  <si>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</si>
  <si>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</si>
  <si>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</si>
  <si>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</si>
  <si>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</si>
  <si>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</si>
  <si>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</si>
  <si>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</si>
  <si>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</si>
  <si>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</si>
  <si>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</si>
  <si>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</si>
  <si>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</si>
  <si>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</si>
  <si>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</si>
  <si>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</si>
  <si>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</si>
  <si>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</si>
  <si>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</si>
  <si>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</si>
  <si>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</si>
  <si>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</si>
  <si>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</si>
  <si>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</si>
  <si>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</si>
  <si>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</si>
  <si>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</si>
  <si>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</si>
  <si>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</si>
  <si>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</si>
  <si>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</si>
  <si>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</si>
  <si>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</si>
  <si>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</si>
  <si>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</si>
  <si>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</si>
  <si>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</si>
  <si>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</si>
  <si>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</si>
  <si>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</si>
  <si>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</si>
  <si>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</si>
  <si>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</si>
  <si>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</si>
  <si>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</si>
  <si>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</si>
  <si>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</si>
  <si>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</si>
  <si>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</si>
  <si>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</si>
  <si>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</si>
  <si>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</si>
  <si>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</si>
  <si>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</si>
  <si>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</si>
  <si>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</si>
  <si>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</si>
  <si>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</si>
  <si>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</si>
  <si>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</si>
  <si>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</si>
  <si>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</si>
  <si>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</si>
  <si>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</si>
  <si>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</si>
  <si>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</si>
  <si>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</si>
  <si>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</si>
  <si>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</si>
  <si>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</si>
  <si>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</si>
  <si>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</si>
  <si>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</si>
  <si>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</si>
  <si>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</si>
  <si>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</si>
  <si>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</si>
  <si>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</si>
  <si>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</si>
  <si>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</si>
  <si>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</si>
  <si>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</si>
  <si>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</si>
  <si>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</si>
  <si>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</si>
  <si>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</si>
  <si>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</si>
  <si>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</si>
  <si>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</si>
  <si>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</si>
  <si>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</si>
  <si>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</si>
  <si>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</si>
  <si>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</si>
  <si>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</si>
  <si>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</si>
  <si>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</si>
  <si>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</si>
  <si>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</si>
  <si>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</si>
  <si>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</si>
  <si>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</si>
  <si>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</si>
  <si>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</si>
  <si>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</si>
  <si>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</si>
  <si>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</si>
  <si>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</si>
  <si>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</si>
  <si>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</si>
  <si>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</si>
  <si>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</si>
  <si>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</si>
  <si>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</si>
  <si>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</si>
  <si>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</si>
  <si>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</si>
  <si>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</si>
  <si>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</si>
  <si>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</si>
  <si>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</si>
  <si>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</si>
  <si>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</si>
  <si>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</si>
  <si>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</si>
  <si>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</si>
  <si>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</si>
  <si>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</si>
  <si>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</si>
  <si>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</si>
  <si>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</si>
  <si>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</si>
  <si>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</si>
  <si>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</si>
  <si>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</si>
  <si>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</si>
  <si>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</si>
  <si>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</si>
  <si>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</si>
  <si>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</si>
  <si>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</si>
  <si>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</si>
  <si>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</si>
  <si>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</si>
  <si>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</si>
  <si>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</si>
  <si>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</si>
  <si>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</si>
  <si>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</si>
  <si>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</si>
  <si>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</si>
  <si>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</si>
  <si>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</si>
  <si>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</si>
  <si>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</si>
  <si>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</si>
  <si>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</si>
  <si>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</si>
  <si>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</si>
  <si>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</si>
  <si>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</si>
  <si>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</si>
  <si>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</si>
  <si>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</si>
  <si>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</si>
  <si>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</si>
  <si>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</si>
  <si>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</si>
  <si>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</si>
  <si>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</si>
  <si>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</si>
  <si>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</si>
  <si>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</si>
  <si>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</si>
  <si>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</si>
  <si>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</si>
  <si>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</si>
  <si>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</si>
  <si>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</si>
  <si>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</si>
  <si>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</si>
  <si>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</si>
  <si>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</si>
  <si>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</si>
  <si>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</si>
  <si>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</si>
  <si>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</si>
  <si>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</si>
  <si>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</si>
  <si>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</si>
  <si>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</si>
  <si>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</si>
  <si>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</si>
  <si>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</si>
  <si>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</si>
  <si>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</si>
  <si>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</si>
  <si>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</si>
  <si>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</si>
  <si>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</si>
  <si>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</si>
  <si>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</si>
  <si>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</si>
  <si>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</si>
  <si>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</si>
  <si>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</si>
  <si>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</si>
  <si>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</si>
  <si>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</si>
  <si>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</si>
  <si>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</si>
  <si>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</si>
  <si>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</si>
  <si>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</si>
  <si>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</si>
  <si>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</si>
  <si>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</si>
  <si>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</si>
  <si>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</si>
  <si>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</si>
  <si>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</si>
  <si>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</si>
  <si>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</si>
  <si>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</si>
  <si>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</si>
  <si>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</si>
  <si>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</si>
  <si>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</si>
  <si>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</si>
  <si>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</si>
  <si>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</si>
  <si>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</si>
  <si>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</si>
  <si>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</si>
  <si>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</si>
  <si>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</si>
  <si>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</si>
  <si>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</si>
  <si>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</si>
  <si>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</si>
  <si>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</si>
  <si>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</si>
  <si>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</si>
  <si>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</si>
  <si>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</si>
  <si>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</si>
  <si>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</si>
  <si>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</si>
  <si>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</si>
  <si>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</si>
  <si>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</si>
  <si>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</si>
  <si>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</si>
  <si>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</si>
  <si>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</si>
  <si>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</si>
  <si>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</si>
  <si>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</si>
  <si>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</si>
  <si>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</si>
  <si>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</si>
  <si>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</si>
  <si>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</si>
  <si>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</si>
  <si>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</si>
  <si>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</si>
  <si>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</si>
  <si>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</si>
  <si>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</si>
  <si>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</si>
  <si>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</si>
  <si>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</si>
  <si>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</si>
  <si>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</si>
  <si>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</si>
  <si>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</si>
  <si>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</si>
  <si>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</si>
  <si>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</si>
  <si>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</si>
  <si>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</si>
  <si>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</si>
  <si>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</si>
  <si>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</si>
  <si>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</si>
  <si>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</si>
  <si>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</si>
  <si>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</si>
  <si>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</si>
  <si>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</si>
  <si>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</si>
  <si>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</si>
  <si>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</si>
  <si>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</si>
  <si>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</si>
  <si>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</si>
  <si>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</si>
  <si>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</si>
  <si>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</si>
  <si>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</si>
  <si>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</si>
  <si>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</si>
  <si>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</si>
  <si>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</si>
  <si>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</si>
  <si>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</si>
  <si>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</si>
  <si>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</si>
  <si>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</si>
  <si>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</si>
  <si>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</si>
  <si>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</si>
  <si>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</si>
  <si>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</si>
  <si>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</si>
  <si>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</si>
  <si>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</si>
  <si>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</si>
  <si>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</si>
  <si>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</si>
  <si>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</si>
  <si>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</si>
  <si>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</si>
  <si>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</si>
  <si>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</si>
  <si>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</si>
  <si>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</si>
  <si>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</si>
  <si>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</si>
  <si>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</si>
  <si>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</si>
  <si>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</si>
  <si>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</si>
  <si>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</si>
  <si>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</si>
  <si>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</si>
  <si>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</si>
  <si>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</si>
  <si>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</si>
  <si>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</si>
  <si>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</si>
  <si>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</si>
  <si>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</si>
  <si>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</si>
  <si>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</si>
  <si>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</si>
  <si>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</si>
  <si>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</si>
  <si>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</si>
  <si>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</si>
  <si>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</si>
  <si>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</si>
  <si>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</si>
  <si>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</si>
  <si>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</si>
  <si>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</si>
  <si>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</si>
  <si>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</si>
  <si>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</si>
  <si>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</si>
  <si>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</si>
  <si>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</si>
  <si>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</si>
  <si>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</si>
  <si>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</si>
  <si>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</si>
  <si>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</si>
  <si>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</si>
  <si>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</si>
  <si>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</si>
  <si>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</si>
  <si>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</si>
  <si>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</si>
  <si>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</si>
  <si>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</si>
  <si>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</si>
  <si>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</si>
  <si>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</si>
  <si>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</si>
  <si>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</si>
  <si>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</si>
  <si>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</si>
  <si>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</si>
  <si>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</si>
  <si>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</si>
  <si>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</si>
  <si>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</si>
  <si>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</si>
  <si>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</si>
  <si>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</si>
  <si>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</si>
  <si>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</si>
  <si>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</si>
  <si>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</si>
  <si>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</si>
  <si>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</si>
  <si>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</si>
  <si>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</si>
  <si>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</si>
  <si>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</si>
  <si>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</si>
  <si>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</si>
  <si>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</si>
  <si>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</si>
  <si>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</si>
  <si>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</si>
  <si>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</si>
  <si>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</si>
  <si>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</si>
  <si>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</si>
  <si>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</si>
  <si>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</si>
  <si>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</si>
  <si>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</si>
  <si>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</si>
  <si>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</si>
  <si>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</si>
  <si>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</si>
  <si>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</si>
  <si>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</si>
  <si>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</si>
  <si>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</si>
  <si>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</si>
  <si>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</si>
  <si>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</si>
  <si>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</si>
  <si>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</si>
  <si>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</si>
  <si>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</si>
  <si>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</si>
  <si>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</si>
  <si>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</si>
  <si>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</si>
  <si>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</si>
  <si>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</si>
  <si>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</si>
  <si>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</si>
  <si>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</si>
  <si>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</si>
  <si>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</si>
  <si>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</si>
  <si>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</si>
  <si>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</si>
  <si>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</si>
  <si>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</si>
  <si>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</si>
  <si>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</si>
  <si>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</si>
  <si>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</si>
  <si>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</si>
  <si>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</si>
  <si>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</si>
  <si>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</si>
  <si>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</si>
  <si>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</si>
  <si>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</si>
  <si>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</si>
  <si>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</si>
  <si>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</si>
  <si>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</si>
  <si>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</si>
  <si>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</si>
  <si>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</si>
  <si>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</si>
  <si>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</si>
  <si>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</si>
  <si>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</si>
  <si>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</si>
  <si>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</si>
  <si>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</si>
  <si>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</si>
  <si>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</si>
  <si>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</si>
  <si>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</si>
  <si>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</si>
  <si>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</si>
  <si>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</si>
  <si>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</si>
  <si>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</si>
  <si>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</si>
  <si>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</si>
  <si>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</si>
  <si>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</si>
  <si>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</si>
  <si>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</si>
  <si>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</si>
  <si>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</si>
  <si>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</si>
  <si>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</si>
  <si>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</si>
  <si>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</si>
  <si>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</si>
  <si>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</si>
  <si>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</si>
  <si>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</si>
  <si>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</si>
  <si>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</si>
  <si>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</si>
  <si>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</si>
  <si>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</si>
  <si>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</si>
  <si>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</si>
  <si>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</si>
  <si>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</si>
  <si>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</si>
  <si>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</si>
  <si>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</si>
  <si>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</si>
  <si>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</si>
  <si>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</si>
  <si>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</si>
  <si>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</si>
  <si>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</si>
  <si>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</si>
  <si>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</si>
  <si>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</si>
  <si>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</si>
  <si>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</si>
  <si>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</si>
  <si>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</si>
  <si>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</si>
  <si>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</si>
  <si>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</si>
  <si>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</si>
  <si>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</si>
  <si>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</si>
  <si>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</si>
  <si>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</si>
  <si>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</si>
  <si>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</si>
  <si>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</si>
  <si>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</si>
  <si>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</si>
  <si>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</si>
  <si>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</si>
  <si>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</si>
  <si>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</si>
  <si>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</si>
  <si>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</si>
  <si>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</si>
  <si>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</si>
  <si>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</si>
  <si>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</si>
  <si>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</si>
  <si>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</si>
  <si>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</si>
  <si>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</si>
  <si>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</si>
  <si>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</si>
  <si>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</si>
  <si>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</si>
  <si>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</si>
  <si>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</si>
  <si>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</si>
  <si>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</si>
  <si>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</si>
  <si>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</si>
  <si>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</si>
  <si>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</si>
  <si>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</si>
  <si>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</si>
  <si>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</si>
  <si>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</si>
  <si>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</si>
  <si>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</si>
  <si>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</si>
  <si>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</si>
  <si>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</si>
  <si>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</si>
  <si>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</si>
  <si>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</si>
  <si>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</si>
  <si>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</si>
  <si>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</si>
  <si>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</si>
  <si>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</si>
  <si>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</si>
  <si>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</si>
  <si>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</si>
  <si>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</si>
  <si>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</si>
  <si>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</si>
  <si>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</si>
  <si>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</si>
  <si>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</si>
  <si>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</si>
  <si>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</si>
  <si>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</si>
  <si>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</si>
  <si>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</si>
  <si>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</si>
  <si>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</si>
  <si>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</si>
  <si>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</si>
  <si>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</si>
  <si>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</si>
  <si>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</si>
  <si>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</si>
  <si>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</si>
  <si>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</si>
  <si>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</si>
  <si>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</si>
  <si>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</si>
  <si>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</si>
  <si>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</si>
  <si>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</si>
  <si>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</si>
  <si>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</si>
  <si>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</si>
  <si>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</si>
  <si>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</si>
  <si>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</si>
  <si>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</si>
  <si>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</si>
  <si>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</si>
  <si>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</si>
  <si>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</si>
  <si>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</si>
  <si>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</si>
  <si>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</si>
  <si>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</si>
  <si>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</si>
  <si>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</si>
  <si>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</si>
  <si>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</si>
  <si>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</si>
  <si>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</si>
  <si>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</si>
  <si>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</si>
  <si>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</si>
  <si>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</si>
  <si>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</si>
  <si>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</si>
  <si>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</si>
  <si>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</si>
  <si>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</si>
  <si>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</si>
  <si>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</si>
  <si>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</si>
  <si>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</si>
  <si>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</si>
  <si>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</si>
  <si>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</si>
  <si>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</si>
  <si>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</si>
  <si>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</si>
  <si>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</si>
  <si>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</si>
  <si>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</si>
  <si>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</si>
  <si>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</si>
  <si>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</si>
  <si>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</si>
  <si>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</si>
  <si>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</si>
  <si>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</si>
  <si>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</si>
  <si>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</si>
  <si>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</si>
  <si>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</si>
  <si>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</si>
  <si>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</si>
  <si>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</si>
  <si>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</si>
  <si>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</si>
  <si>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</si>
  <si>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</si>
  <si>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</si>
  <si>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</si>
  <si>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</si>
  <si>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</si>
  <si>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</si>
  <si>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</si>
  <si>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</si>
  <si>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</si>
  <si>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</si>
  <si>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</si>
  <si>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</si>
  <si>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</si>
  <si>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</si>
  <si>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</si>
  <si>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</si>
  <si>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</si>
  <si>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</si>
  <si>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</si>
  <si>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</si>
  <si>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</si>
  <si>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</si>
  <si>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</si>
  <si>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</si>
  <si>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</si>
  <si>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</si>
  <si>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</si>
  <si>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</si>
  <si>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</si>
  <si>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</si>
  <si>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</si>
  <si>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</si>
  <si>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</si>
  <si>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</si>
  <si>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</si>
  <si>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</si>
  <si>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</si>
  <si>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</si>
  <si>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</si>
  <si>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</si>
  <si>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</si>
  <si>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</si>
  <si>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</si>
  <si>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</si>
  <si>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</si>
  <si>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</si>
  <si>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</si>
  <si>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</si>
  <si>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</si>
  <si>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</si>
  <si>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</si>
  <si>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</si>
  <si>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</si>
  <si>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</si>
  <si>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</si>
  <si>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</si>
  <si>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</si>
  <si>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</si>
  <si>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</si>
  <si>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</si>
  <si>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</si>
  <si>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</si>
  <si>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</si>
  <si>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</si>
  <si>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</si>
  <si>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</si>
  <si>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</si>
  <si>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</si>
  <si>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</si>
  <si>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</si>
  <si>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</si>
  <si>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</si>
  <si>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</si>
  <si>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</si>
  <si>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</si>
  <si>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</si>
  <si>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</si>
  <si>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</si>
  <si>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</si>
  <si>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</si>
  <si>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</si>
  <si>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</si>
  <si>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</si>
  <si>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</si>
  <si>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</si>
  <si>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</si>
  <si>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</si>
  <si>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</si>
  <si>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</si>
  <si>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</si>
  <si>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</si>
  <si>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</si>
  <si>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</si>
  <si>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</si>
  <si>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</si>
  <si>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</si>
  <si>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</si>
  <si>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</si>
  <si>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</si>
  <si>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</si>
  <si>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</si>
  <si>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</si>
  <si>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</si>
  <si>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</si>
  <si>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</si>
  <si>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</si>
  <si>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</si>
  <si>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</si>
  <si>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</si>
  <si>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</si>
  <si>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</si>
  <si>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</si>
  <si>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</si>
  <si>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</si>
  <si>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</si>
  <si>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</si>
  <si>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</si>
  <si>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</si>
  <si>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</si>
  <si>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</si>
  <si>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</si>
  <si>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</si>
  <si>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</si>
  <si>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</si>
  <si>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</si>
  <si>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</si>
  <si>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</si>
  <si>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</si>
  <si>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</si>
  <si>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</si>
  <si>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</si>
  <si>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</si>
  <si>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</si>
  <si>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</si>
  <si>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</si>
  <si>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</si>
  <si>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</si>
  <si>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</si>
  <si>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</si>
  <si>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</si>
  <si>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</si>
  <si>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</si>
  <si>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</si>
  <si>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</si>
  <si>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</si>
  <si>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</si>
  <si>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</si>
  <si>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</si>
  <si>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</si>
  <si>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</si>
  <si>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</si>
  <si>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</si>
  <si>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</si>
  <si>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</si>
  <si>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</si>
  <si>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</si>
  <si>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</si>
  <si>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</si>
  <si>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</si>
  <si>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</si>
  <si>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</si>
  <si>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</si>
  <si>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</si>
  <si>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</si>
  <si>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</si>
  <si>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</si>
  <si>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</si>
  <si>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</si>
  <si>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</si>
  <si>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</si>
  <si>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</si>
  <si>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</si>
  <si>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</si>
  <si>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</si>
  <si>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</si>
  <si>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</si>
  <si>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</si>
  <si>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</si>
  <si>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</si>
  <si>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</si>
  <si>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</si>
  <si>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</si>
  <si>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</si>
  <si>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</si>
  <si>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</si>
  <si>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</si>
  <si>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</si>
  <si>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</si>
  <si>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</si>
  <si>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</si>
  <si>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</si>
  <si>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</si>
  <si>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</si>
  <si>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</si>
  <si>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</si>
  <si>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</si>
  <si>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</si>
  <si>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</si>
  <si>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</si>
  <si>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</si>
  <si>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</si>
  <si>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</si>
  <si>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</si>
  <si>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</si>
  <si>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</si>
  <si>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</si>
  <si>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</si>
  <si>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</si>
  <si>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</si>
  <si>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</si>
  <si>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</si>
  <si>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</si>
  <si>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</si>
  <si>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</si>
  <si>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</si>
  <si>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</si>
  <si>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</si>
  <si>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</si>
  <si>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</si>
  <si>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</si>
  <si>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</si>
  <si>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</si>
  <si>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</si>
  <si>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</si>
  <si>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</si>
  <si>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</si>
  <si>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</si>
  <si>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</si>
  <si>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</si>
  <si>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</si>
  <si>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</si>
  <si>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</si>
  <si>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</si>
  <si>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</si>
  <si>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</si>
  <si>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</si>
  <si>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</si>
  <si>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</si>
  <si>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</si>
  <si>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</si>
  <si>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</si>
  <si>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</si>
  <si>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</si>
  <si>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</si>
  <si>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</si>
  <si>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</si>
  <si>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</si>
  <si>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</si>
  <si>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</si>
  <si>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</si>
  <si>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</si>
  <si>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</si>
  <si>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</si>
  <si>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</si>
  <si>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</si>
  <si>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</si>
  <si>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</si>
  <si>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</si>
  <si>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</si>
  <si>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</si>
  <si>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</si>
  <si>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</si>
  <si>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</si>
  <si>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</si>
  <si>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</si>
  <si>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</si>
  <si>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</si>
  <si>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</si>
  <si>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</si>
  <si>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</si>
  <si>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</si>
  <si>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</si>
  <si>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</si>
  <si>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</si>
  <si>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</si>
  <si>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</si>
  <si>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</si>
  <si>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</si>
  <si>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</si>
  <si>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</si>
  <si>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</si>
  <si>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</si>
  <si>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</si>
  <si>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</si>
  <si>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</si>
  <si>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</si>
  <si>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</si>
  <si>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</si>
  <si>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</si>
  <si>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</si>
  <si>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</si>
  <si>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</si>
  <si>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</si>
  <si>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</si>
  <si>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</si>
  <si>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</si>
  <si>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</si>
  <si>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</si>
  <si>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</si>
  <si>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</si>
  <si>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</si>
  <si>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</si>
  <si>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</si>
  <si>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</si>
  <si>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</si>
  <si>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</si>
  <si>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</si>
  <si>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</si>
  <si>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</si>
  <si>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</si>
  <si>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</si>
  <si>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</si>
  <si>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</si>
  <si>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</si>
  <si>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</si>
  <si>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</si>
  <si>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</si>
  <si>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</si>
  <si>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</si>
  <si>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</si>
  <si>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</si>
  <si>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</si>
  <si>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</si>
  <si>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</si>
  <si>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</si>
  <si>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</si>
  <si>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</si>
  <si>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</si>
  <si>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</si>
  <si>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</si>
  <si>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</si>
  <si>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</si>
  <si>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</si>
  <si>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</si>
  <si>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</si>
  <si>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</si>
  <si>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</si>
  <si>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</si>
  <si>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</si>
  <si>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</si>
  <si>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</si>
  <si>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</si>
  <si>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</si>
  <si>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</si>
  <si>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</si>
  <si>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</si>
  <si>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</si>
  <si>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</si>
  <si>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</si>
  <si>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</si>
  <si>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</si>
  <si>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</si>
  <si>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</si>
  <si>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</si>
  <si>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</si>
  <si>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</si>
  <si>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</si>
  <si>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</si>
  <si>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</si>
  <si>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</si>
  <si>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</si>
  <si>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</si>
  <si>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</si>
  <si>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</si>
  <si>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</si>
  <si>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</si>
  <si>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</si>
  <si>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</si>
  <si>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</si>
  <si>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</si>
  <si>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</si>
  <si>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</si>
  <si>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</si>
  <si>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</si>
  <si>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</si>
  <si>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</si>
  <si>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</si>
  <si>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</si>
  <si>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</si>
  <si>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</si>
  <si>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</si>
  <si>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</si>
  <si>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</si>
  <si>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</si>
  <si>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</si>
  <si>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</si>
  <si>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</si>
  <si>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</si>
  <si>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</si>
  <si>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</si>
  <si>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</si>
  <si>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</si>
  <si>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</si>
  <si>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</si>
  <si>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</si>
  <si>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</si>
  <si>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</si>
  <si>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</si>
  <si>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</si>
  <si>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</si>
  <si>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</si>
  <si>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</si>
  <si>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</si>
  <si>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</si>
  <si>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</si>
  <si>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</si>
  <si>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</si>
  <si>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</si>
  <si>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</si>
  <si>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</si>
  <si>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</si>
  <si>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</si>
  <si>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</si>
  <si>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</si>
  <si>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</si>
  <si>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</si>
  <si>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</si>
  <si>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</si>
  <si>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</si>
  <si>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</si>
  <si>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</si>
  <si>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</si>
  <si>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</si>
  <si>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</si>
  <si>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</si>
  <si>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</si>
  <si>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</si>
  <si>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</si>
  <si>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</si>
  <si>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</si>
  <si>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</si>
  <si>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</si>
  <si>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</si>
  <si>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</si>
  <si>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</si>
  <si>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</si>
  <si>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</si>
  <si>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</si>
  <si>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</si>
  <si>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</si>
  <si>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</si>
  <si>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</si>
  <si>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</si>
  <si>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</si>
  <si>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</si>
  <si>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</si>
  <si>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</si>
  <si>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</si>
  <si>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</si>
  <si>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</si>
  <si>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</si>
  <si>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</si>
  <si>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</si>
  <si>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</si>
  <si>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</si>
  <si>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</si>
  <si>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</si>
  <si>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</si>
  <si>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</si>
  <si>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</si>
  <si>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</si>
  <si>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</si>
  <si>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</si>
  <si>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</si>
  <si>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</si>
  <si>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</si>
  <si>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</si>
  <si>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</si>
  <si>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</si>
  <si>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</si>
  <si>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</si>
  <si>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</si>
  <si>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</si>
  <si>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</si>
  <si>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</si>
  <si>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</si>
  <si>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</si>
  <si>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</si>
  <si>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</si>
  <si>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</si>
  <si>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</si>
  <si>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</si>
  <si>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</si>
  <si>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</si>
  <si>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</si>
  <si>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</si>
  <si>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</si>
  <si>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</si>
  <si>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</si>
  <si>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</si>
  <si>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</si>
  <si>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</si>
  <si>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</si>
  <si>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</si>
  <si>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</si>
  <si>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</si>
  <si>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</si>
  <si>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</si>
  <si>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</si>
  <si>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</si>
  <si>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</si>
  <si>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</si>
  <si>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</si>
  <si>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</si>
  <si>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</si>
  <si>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</si>
  <si>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</si>
  <si>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</si>
  <si>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</si>
  <si>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</si>
  <si>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</si>
  <si>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</si>
  <si>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</si>
  <si>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</si>
  <si>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</si>
  <si>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</si>
  <si>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</si>
  <si>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</si>
  <si>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</si>
  <si>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</si>
  <si>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</si>
  <si>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</si>
  <si>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</si>
  <si>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</si>
  <si>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</si>
  <si>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</si>
  <si>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</si>
  <si>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</si>
  <si>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</si>
  <si>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</si>
  <si>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</si>
  <si>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</si>
  <si>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</si>
  <si>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</si>
  <si>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</si>
  <si>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</si>
  <si>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</si>
  <si>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</si>
  <si>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</si>
  <si>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</si>
  <si>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</si>
  <si>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</si>
  <si>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</si>
  <si>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</si>
  <si>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</si>
  <si>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</si>
  <si>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</si>
  <si>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</si>
  <si>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</si>
  <si>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</si>
  <si>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</si>
  <si>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</si>
  <si>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</si>
  <si>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</si>
  <si>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</si>
  <si>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</si>
  <si>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</si>
  <si>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</si>
  <si>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</si>
  <si>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</si>
  <si>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</si>
  <si>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</si>
  <si>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</si>
  <si>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</si>
  <si>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</si>
  <si>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</si>
  <si>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</si>
  <si>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</si>
  <si>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</si>
  <si>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</si>
  <si>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</si>
  <si>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</si>
  <si>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</si>
  <si>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</si>
  <si>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</si>
  <si>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</si>
  <si>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</si>
  <si>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</si>
  <si>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</si>
  <si>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</si>
  <si>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</si>
  <si>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</si>
  <si>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</si>
  <si>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</si>
  <si>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</si>
  <si>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</si>
  <si>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</si>
  <si>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</si>
  <si>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</si>
  <si>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</si>
  <si>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</si>
  <si>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</si>
  <si>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</si>
  <si>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</si>
  <si>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</si>
  <si>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</si>
  <si>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</si>
  <si>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</si>
  <si>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</si>
  <si>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</si>
  <si>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</si>
  <si>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</si>
  <si>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</si>
  <si>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</si>
  <si>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</si>
  <si>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</si>
  <si>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</si>
  <si>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</si>
  <si>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</si>
  <si>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</si>
  <si>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</si>
  <si>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</si>
  <si>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</si>
  <si>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</si>
  <si>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</si>
  <si>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</si>
  <si>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</si>
  <si>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</si>
  <si>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</si>
  <si>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</si>
  <si>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</si>
  <si>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</si>
  <si>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</si>
  <si>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</si>
  <si>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</si>
  <si>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</si>
  <si>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</si>
  <si>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</si>
  <si>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</si>
  <si>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</si>
  <si>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</si>
  <si>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</si>
  <si>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</si>
  <si>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</si>
  <si>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</si>
  <si>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</si>
  <si>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</si>
  <si>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</si>
  <si>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</si>
  <si>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</si>
  <si>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</si>
  <si>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</si>
  <si>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</si>
  <si>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</si>
  <si>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</si>
  <si>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</si>
  <si>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</si>
  <si>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</si>
  <si>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</si>
  <si>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</si>
  <si>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</si>
  <si>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</si>
  <si>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</si>
  <si>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</si>
  <si>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</si>
  <si>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</si>
  <si>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</si>
  <si>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</si>
  <si>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</si>
  <si>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</si>
  <si>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</si>
  <si>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</si>
  <si>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</si>
  <si>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</si>
  <si>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</si>
  <si>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</si>
  <si>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</si>
  <si>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</si>
  <si>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</si>
  <si>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</si>
  <si>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</si>
  <si>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</si>
  <si>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</si>
  <si>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</si>
  <si>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</si>
  <si>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</si>
  <si>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</si>
  <si>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</si>
  <si>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</si>
  <si>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</si>
  <si>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</si>
  <si>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</si>
  <si>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</si>
  <si>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</si>
  <si>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</si>
  <si>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</si>
  <si>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</si>
  <si>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</si>
  <si>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</si>
  <si>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</si>
  <si>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</si>
  <si>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</si>
  <si>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</si>
  <si>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</si>
  <si>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</si>
  <si>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</si>
  <si>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</si>
  <si>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</si>
  <si>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</si>
  <si>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</si>
  <si>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</si>
  <si>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</si>
  <si>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</si>
  <si>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</si>
  <si>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</si>
  <si>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</si>
  <si>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</si>
  <si>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</si>
  <si>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</si>
  <si>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</si>
  <si>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</si>
  <si>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</si>
  <si>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</si>
  <si>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</si>
  <si>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</si>
  <si>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</si>
  <si>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</si>
  <si>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</si>
  <si>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</si>
  <si>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</si>
  <si>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</si>
  <si>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</si>
  <si>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</si>
  <si>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</si>
  <si>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</si>
  <si>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</si>
  <si>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</si>
  <si>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</si>
  <si>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</si>
  <si>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</si>
  <si>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</si>
  <si>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</si>
  <si>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</si>
  <si>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</si>
  <si>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</si>
  <si>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</si>
  <si>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</si>
  <si>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</si>
  <si>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</si>
  <si>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</si>
  <si>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</si>
  <si>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</si>
  <si>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</si>
  <si>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</si>
  <si>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</si>
  <si>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</si>
  <si>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</si>
  <si>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</si>
  <si>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</si>
  <si>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</si>
  <si>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</si>
  <si>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</si>
  <si>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</si>
  <si>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</si>
  <si>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</si>
  <si>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</si>
  <si>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</si>
  <si>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</si>
  <si>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</si>
  <si>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</si>
  <si>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</si>
  <si>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</si>
  <si>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</si>
  <si>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</si>
  <si>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</si>
  <si>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</si>
  <si>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</si>
  <si>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</si>
  <si>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</si>
  <si>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</si>
  <si>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</si>
  <si>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</si>
  <si>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</si>
  <si>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</si>
  <si>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</si>
  <si>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</si>
  <si>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</si>
  <si>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</si>
  <si>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</si>
  <si>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</si>
  <si>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</si>
  <si>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</si>
  <si>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</si>
  <si>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</si>
  <si>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</si>
  <si>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</si>
  <si>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</si>
  <si>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</si>
  <si>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</si>
  <si>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</si>
  <si>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</si>
  <si>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</si>
  <si>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</si>
  <si>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</si>
  <si>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</si>
  <si>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</si>
  <si>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</si>
  <si>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</si>
  <si>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</si>
  <si>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</si>
  <si>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</si>
  <si>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</si>
  <si>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</si>
  <si>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</si>
  <si>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</si>
  <si>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</si>
  <si>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</si>
  <si>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</si>
  <si>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</si>
  <si>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</si>
  <si>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</si>
  <si>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</si>
  <si>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</si>
  <si>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</si>
  <si>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</si>
  <si>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</si>
  <si>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</si>
  <si>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</si>
  <si>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</si>
  <si>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</si>
  <si>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</si>
  <si>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</si>
  <si>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</si>
  <si>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</si>
  <si>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</si>
  <si>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</si>
  <si>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</si>
  <si>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</si>
  <si>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</si>
  <si>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</si>
  <si>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</si>
  <si>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</si>
  <si>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</si>
  <si>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</si>
  <si>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</si>
  <si>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</si>
  <si>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</si>
  <si>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</si>
  <si>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</si>
  <si>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</si>
  <si>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</si>
  <si>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</si>
  <si>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</si>
  <si>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</si>
  <si>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</si>
  <si>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</si>
  <si>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</si>
  <si>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</si>
  <si>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</si>
  <si>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</si>
  <si>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</si>
  <si>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</si>
  <si>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</si>
  <si>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</si>
  <si>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</si>
  <si>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</si>
  <si>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</si>
  <si>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</si>
  <si>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</si>
  <si>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</si>
  <si>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</si>
  <si>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</si>
  <si>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</si>
  <si>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</si>
  <si>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</si>
  <si>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</si>
  <si>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</si>
  <si>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</si>
  <si>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</si>
  <si>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</si>
  <si>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</si>
  <si>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</si>
  <si>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</si>
  <si>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</si>
  <si>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</si>
  <si>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</si>
  <si>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</si>
  <si>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</si>
  <si>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</si>
  <si>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</si>
  <si>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</si>
  <si>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</si>
  <si>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</si>
  <si>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</si>
  <si>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</si>
  <si>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</si>
  <si>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</si>
  <si>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</si>
  <si>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</si>
  <si>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</si>
  <si>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</si>
  <si>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</si>
  <si>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</si>
  <si>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</si>
  <si>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</si>
  <si>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</si>
  <si>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</si>
  <si>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</si>
  <si>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</si>
  <si>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</si>
  <si>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</si>
  <si>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</si>
  <si>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</si>
  <si>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</si>
  <si>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</si>
  <si>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</si>
  <si>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</si>
  <si>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</si>
  <si>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</si>
  <si>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</si>
  <si>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</si>
  <si>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</si>
  <si>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</si>
  <si>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</si>
  <si>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</si>
  <si>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</si>
  <si>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</si>
  <si>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</si>
  <si>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</si>
  <si>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</si>
  <si>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</si>
  <si>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</si>
  <si>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</si>
  <si>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</si>
  <si>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</si>
  <si>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</si>
  <si>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</si>
  <si>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</si>
  <si>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</si>
  <si>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</si>
  <si>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</si>
  <si>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</si>
  <si>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</si>
  <si>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</si>
  <si>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</si>
  <si>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</si>
  <si>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</si>
  <si>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</si>
  <si>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</si>
  <si>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</si>
  <si>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</si>
  <si>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</si>
  <si>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</si>
  <si>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</si>
  <si>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</si>
  <si>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</si>
  <si>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</si>
  <si>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</si>
  <si>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</si>
  <si>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</si>
  <si>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</si>
  <si>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</si>
  <si>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</si>
  <si>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</si>
  <si>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</si>
  <si>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</si>
  <si>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</si>
  <si>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</si>
  <si>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</si>
  <si>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</si>
  <si>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</si>
  <si>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</si>
  <si>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</si>
  <si>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</si>
  <si>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</si>
  <si>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</si>
  <si>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</si>
  <si>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</si>
  <si>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</si>
  <si>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</si>
  <si>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</si>
  <si>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</si>
  <si>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</si>
  <si>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</si>
  <si>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</si>
  <si>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</si>
  <si>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</si>
  <si>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</si>
  <si>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</si>
  <si>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</si>
  <si>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</si>
  <si>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</si>
  <si>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</si>
  <si>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</si>
  <si>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</si>
  <si>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</si>
  <si>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</si>
  <si>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</si>
  <si>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</si>
  <si>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</si>
  <si>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</si>
  <si>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</si>
  <si>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</si>
  <si>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</si>
  <si>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</si>
  <si>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</si>
  <si>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</si>
  <si>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</si>
  <si>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</si>
  <si>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</si>
  <si>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</si>
  <si>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</si>
  <si>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</si>
  <si>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</si>
  <si>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</si>
  <si>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</si>
  <si>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</si>
  <si>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</si>
  <si>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</si>
  <si>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</si>
  <si>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</si>
  <si>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</si>
  <si>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</si>
  <si>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</si>
  <si>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</si>
  <si>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</si>
  <si>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</si>
  <si>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</si>
  <si>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</si>
  <si>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</si>
  <si>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</si>
  <si>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</si>
  <si>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</si>
  <si>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</si>
  <si>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</si>
  <si>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</si>
  <si>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</si>
  <si>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</si>
  <si>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</si>
  <si>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</si>
  <si>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</si>
  <si>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</si>
  <si>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</si>
  <si>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</si>
  <si>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</si>
  <si>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</si>
  <si>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</si>
  <si>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</si>
  <si>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</si>
  <si>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</si>
  <si>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</si>
  <si>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</si>
  <si>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</si>
  <si>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</si>
  <si>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</si>
  <si>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</si>
  <si>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</si>
  <si>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</si>
  <si>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</si>
  <si>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</si>
  <si>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</si>
  <si>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</si>
  <si>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</si>
  <si>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</si>
  <si>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</si>
  <si>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</si>
  <si>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</si>
  <si>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</si>
  <si>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</si>
  <si>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</si>
  <si>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</si>
  <si>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</si>
  <si>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</si>
  <si>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</si>
  <si>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</si>
  <si>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</si>
  <si>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</si>
  <si>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</si>
  <si>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</si>
  <si>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</si>
  <si>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</si>
  <si>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</si>
  <si>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</si>
  <si>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</si>
  <si>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</si>
  <si>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</si>
  <si>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</si>
  <si>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</si>
  <si>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</si>
  <si>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</si>
  <si>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</si>
  <si>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</si>
  <si>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</si>
  <si>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</si>
  <si>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</si>
  <si>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</si>
  <si>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</si>
  <si>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</si>
  <si>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</si>
  <si>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</si>
  <si>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</si>
  <si>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</si>
  <si>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</si>
  <si>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</si>
  <si>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</si>
  <si>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</si>
  <si>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</si>
  <si>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</si>
  <si>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</si>
  <si>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</si>
  <si>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</si>
  <si>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</si>
  <si>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</si>
  <si>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</si>
  <si>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</si>
  <si>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</si>
  <si>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</si>
  <si>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</si>
  <si>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</si>
  <si>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</si>
  <si>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</si>
  <si>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</si>
  <si>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</si>
  <si>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</si>
  <si>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</si>
  <si>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</si>
  <si>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</si>
  <si>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</si>
  <si>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</si>
  <si>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</si>
  <si>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</si>
  <si>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</si>
  <si>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</si>
  <si>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</si>
  <si>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</si>
  <si>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</si>
  <si>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</si>
  <si>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</si>
  <si>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</si>
  <si>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</si>
  <si>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</si>
  <si>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</si>
  <si>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</si>
  <si>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</si>
  <si>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</si>
  <si>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</si>
  <si>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</si>
  <si>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</si>
  <si>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</si>
  <si>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</si>
  <si>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</si>
  <si>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</si>
  <si>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</si>
  <si>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</si>
  <si>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</si>
  <si>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</si>
  <si>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</si>
  <si>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</si>
  <si>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</si>
  <si>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</si>
  <si>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</si>
  <si>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</si>
  <si>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</si>
  <si>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</si>
  <si>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</si>
  <si>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</si>
  <si>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</si>
  <si>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</si>
  <si>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</si>
  <si>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</si>
  <si>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</si>
  <si>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</si>
  <si>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</si>
  <si>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</si>
  <si>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</si>
  <si>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</si>
  <si>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</si>
  <si>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</si>
  <si>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</si>
  <si>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</si>
  <si>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</si>
  <si>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</si>
  <si>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</si>
  <si>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</si>
  <si>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</si>
  <si>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</si>
  <si>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</si>
  <si>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</si>
  <si>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</si>
  <si>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</si>
  <si>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</si>
  <si>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</si>
  <si>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</si>
  <si>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</si>
  <si>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</si>
  <si>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</si>
  <si>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</si>
  <si>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</si>
  <si>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</si>
  <si>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</si>
  <si>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</si>
  <si>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</si>
  <si>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</si>
  <si>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</si>
  <si>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</si>
  <si>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</si>
  <si>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</si>
  <si>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</si>
  <si>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</si>
  <si>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</si>
  <si>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</si>
  <si>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</si>
  <si>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</si>
  <si>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</si>
  <si>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</si>
  <si>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</si>
  <si>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</si>
  <si>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</si>
  <si>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</si>
  <si>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</si>
  <si>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</si>
  <si>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</si>
  <si>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</si>
  <si>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</si>
  <si>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</si>
  <si>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</si>
  <si>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</si>
  <si>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</si>
  <si>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</si>
  <si>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</si>
  <si>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</si>
  <si>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</si>
  <si>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</si>
  <si>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</si>
  <si>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</si>
  <si>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</si>
  <si>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</si>
  <si>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</si>
  <si>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</si>
  <si>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</si>
  <si>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</si>
  <si>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</si>
  <si>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</si>
  <si>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</si>
  <si>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</si>
  <si>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</si>
  <si>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</si>
  <si>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</si>
  <si>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</si>
  <si>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</si>
  <si>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</si>
  <si>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</si>
  <si>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</si>
  <si>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</si>
  <si>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</si>
  <si>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</si>
  <si>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</si>
  <si>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</si>
  <si>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</si>
  <si>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</si>
  <si>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</si>
  <si>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</si>
  <si>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</si>
  <si>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</si>
  <si>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</si>
  <si>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</si>
  <si>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</si>
  <si>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</si>
  <si>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</si>
  <si>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</si>
  <si>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</si>
  <si>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</si>
  <si>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</si>
  <si>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</si>
  <si>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</si>
  <si>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</si>
  <si>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</si>
  <si>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</si>
  <si>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</si>
  <si>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</si>
  <si>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</si>
  <si>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</si>
  <si>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</si>
  <si>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</si>
  <si>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</si>
  <si>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</si>
  <si>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</si>
  <si>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</si>
  <si>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</si>
  <si>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</si>
  <si>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</si>
  <si>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</si>
  <si>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</si>
  <si>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</si>
  <si>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</si>
  <si>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</si>
  <si>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</si>
  <si>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</si>
  <si>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</si>
  <si>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</si>
  <si>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</si>
  <si>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</si>
  <si>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</si>
  <si>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</si>
  <si>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</si>
  <si>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</si>
  <si>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</si>
  <si>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</si>
  <si>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</si>
  <si>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</si>
  <si>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</si>
  <si>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</si>
  <si>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</si>
  <si>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</si>
  <si>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</si>
  <si>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</si>
  <si>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</si>
  <si>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</si>
  <si>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</si>
  <si>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</si>
  <si>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</si>
  <si>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</si>
  <si>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</si>
  <si>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</si>
  <si>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</si>
  <si>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</si>
  <si>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</si>
  <si>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</si>
  <si>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</si>
  <si>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</si>
  <si>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</si>
  <si>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</si>
  <si>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</si>
  <si>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</si>
  <si>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</si>
  <si>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</si>
  <si>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</si>
  <si>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</si>
  <si>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</si>
  <si>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</si>
  <si>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</si>
  <si>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</si>
  <si>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</si>
  <si>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</si>
  <si>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</si>
  <si>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</si>
  <si>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</si>
  <si>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</si>
  <si>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</si>
  <si>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</si>
  <si>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</si>
  <si>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</si>
  <si>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</si>
  <si>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</si>
  <si>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</si>
  <si>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</si>
  <si>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</si>
  <si>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</si>
  <si>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</si>
  <si>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</si>
  <si>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</si>
  <si>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</si>
  <si>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</si>
  <si>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</si>
  <si>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</si>
  <si>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</si>
  <si>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</si>
  <si>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</si>
  <si>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</si>
  <si>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</si>
  <si>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</si>
  <si>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</si>
  <si>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</si>
  <si>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</si>
  <si>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</si>
  <si>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</si>
  <si>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</si>
  <si>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</si>
  <si>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</si>
  <si>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</si>
  <si>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</si>
  <si>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</si>
  <si>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</si>
  <si>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</si>
  <si>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</si>
  <si>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</si>
  <si>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</si>
  <si>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</si>
  <si>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</si>
  <si>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</si>
  <si>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</si>
  <si>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</si>
  <si>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</si>
  <si>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</si>
  <si>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</si>
  <si>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</si>
  <si>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</si>
  <si>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</si>
  <si>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</si>
  <si>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</si>
  <si>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</si>
  <si>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</si>
  <si>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</si>
  <si>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</si>
  <si>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</si>
  <si>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</si>
  <si>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</si>
  <si>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</si>
  <si>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</si>
  <si>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</si>
  <si>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</si>
  <si>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</si>
  <si>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</si>
  <si>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</si>
  <si>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</si>
  <si>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</si>
  <si>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</si>
  <si>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</si>
  <si>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</si>
  <si>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</si>
  <si>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</si>
  <si>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</si>
  <si>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</si>
  <si>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</si>
  <si>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</si>
  <si>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</si>
  <si>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</si>
  <si>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</si>
  <si>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</si>
  <si>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</si>
  <si>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</si>
  <si>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</si>
  <si>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</si>
  <si>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</si>
  <si>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</si>
  <si>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</si>
  <si>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</si>
  <si>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</si>
  <si>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</si>
  <si>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</si>
  <si>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</si>
  <si>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</si>
  <si>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</si>
  <si>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</si>
  <si>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</si>
  <si>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</si>
  <si>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</si>
  <si>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</si>
  <si>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</si>
  <si>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</si>
  <si>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</si>
  <si>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</si>
  <si>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</si>
  <si>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</si>
  <si>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</si>
  <si>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</si>
  <si>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</si>
  <si>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</si>
  <si>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</si>
  <si>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</si>
  <si>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</si>
  <si>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</si>
  <si>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</si>
  <si>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</si>
  <si>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</si>
  <si>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</si>
  <si>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</si>
  <si>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</si>
  <si>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</si>
  <si>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</si>
  <si>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</si>
  <si>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</si>
  <si>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</si>
  <si>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</si>
  <si>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</si>
  <si>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</si>
  <si>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</si>
  <si>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</si>
  <si>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</si>
  <si>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</si>
  <si>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</si>
  <si>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</si>
  <si>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</si>
  <si>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</si>
  <si>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</si>
  <si>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</si>
  <si>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</si>
  <si>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</si>
  <si>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</si>
  <si>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</si>
  <si>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</si>
  <si>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</si>
  <si>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</si>
  <si>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</si>
  <si>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</si>
  <si>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</si>
  <si>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</si>
  <si>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</si>
  <si>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</si>
  <si>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</si>
  <si>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</si>
  <si>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</si>
  <si>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</si>
  <si>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</si>
  <si>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</si>
  <si>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</si>
  <si>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</si>
  <si>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</si>
  <si>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</si>
  <si>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</si>
  <si>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</si>
  <si>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</si>
  <si>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</si>
  <si>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</si>
  <si>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</si>
  <si>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</si>
  <si>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</si>
  <si>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</si>
  <si>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</si>
  <si>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</si>
  <si>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</si>
  <si>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</si>
  <si>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</si>
  <si>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</si>
  <si>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</si>
  <si>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</si>
  <si>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</si>
  <si>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</si>
  <si>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</si>
  <si>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</si>
  <si>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</si>
  <si>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</si>
  <si>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</si>
  <si>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</si>
  <si>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</si>
  <si>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</si>
  <si>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</si>
  <si>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</si>
  <si>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</si>
  <si>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</si>
  <si>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</si>
  <si>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</si>
  <si>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</si>
  <si>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</si>
  <si>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</si>
  <si>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</si>
  <si>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</si>
  <si>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</si>
  <si>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</si>
  <si>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</si>
  <si>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</si>
  <si>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</si>
  <si>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</si>
  <si>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</si>
  <si>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</si>
  <si>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</si>
  <si>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</si>
  <si>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</si>
  <si>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</si>
  <si>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</si>
  <si>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</si>
  <si>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</si>
  <si>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</si>
  <si>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</si>
  <si>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</si>
  <si>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</si>
  <si>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</si>
  <si>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</si>
  <si>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</si>
  <si>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</si>
  <si>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</si>
  <si>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</si>
  <si>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</si>
  <si>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</si>
  <si>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</si>
  <si>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</si>
  <si>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</si>
  <si>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</si>
  <si>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</si>
  <si>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</si>
  <si>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</si>
  <si>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</si>
  <si>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</si>
  <si>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</si>
  <si>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</si>
  <si>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</si>
  <si>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</si>
  <si>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</si>
  <si>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</si>
  <si>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</si>
  <si>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</si>
  <si>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</si>
  <si>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</si>
  <si>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</si>
  <si>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</si>
  <si>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</si>
  <si>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</si>
  <si>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</si>
  <si>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</si>
  <si>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</si>
  <si>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</si>
  <si>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</si>
  <si>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</si>
  <si>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</si>
  <si>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</si>
  <si>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</si>
  <si>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</si>
  <si>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</si>
  <si>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</si>
  <si>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</si>
  <si>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</si>
  <si>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</si>
  <si>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</si>
  <si>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</si>
  <si>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</si>
  <si>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</si>
  <si>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</si>
  <si>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</si>
  <si>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</si>
  <si>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</si>
  <si>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</si>
  <si>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</si>
  <si>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</si>
  <si>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</si>
  <si>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</si>
  <si>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</si>
  <si>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</si>
  <si>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</si>
  <si>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</si>
  <si>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</si>
  <si>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</si>
  <si>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</si>
  <si>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</si>
  <si>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</si>
  <si>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</si>
  <si>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</si>
  <si>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</si>
  <si>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</si>
  <si>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</si>
  <si>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</si>
  <si>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</si>
  <si>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</si>
  <si>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</si>
  <si>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</si>
  <si>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</si>
  <si>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</si>
  <si>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</si>
  <si>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</si>
  <si>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</si>
  <si>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</si>
  <si>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</si>
  <si>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</si>
  <si>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</si>
  <si>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</si>
  <si>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</si>
  <si>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</si>
  <si>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</si>
  <si>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</si>
  <si>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</si>
  <si>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</si>
  <si>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</si>
  <si>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</si>
  <si>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</si>
  <si>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</si>
  <si>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</si>
  <si>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</si>
  <si>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</si>
  <si>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</si>
  <si>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</si>
  <si>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</si>
  <si>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</si>
  <si>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</si>
  <si>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</si>
  <si>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</si>
  <si>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</si>
  <si>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</si>
  <si>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</si>
  <si>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</si>
  <si>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</si>
  <si>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</si>
  <si>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</si>
  <si>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</si>
  <si>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</si>
  <si>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</si>
  <si>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</si>
  <si>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</si>
  <si>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</si>
  <si>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</si>
  <si>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</si>
  <si>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</si>
  <si>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</si>
  <si>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</si>
  <si>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</si>
  <si>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</si>
  <si>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</si>
  <si>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</si>
  <si>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</si>
  <si>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</si>
  <si>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</si>
  <si>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</si>
  <si>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</si>
  <si>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</si>
  <si>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</si>
  <si>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</si>
  <si>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</si>
  <si>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</si>
  <si>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</si>
  <si>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</si>
  <si>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</si>
  <si>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</si>
  <si>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</si>
  <si>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</si>
  <si>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</si>
  <si>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</si>
  <si>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</si>
  <si>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</si>
  <si>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</si>
  <si>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</si>
  <si>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</si>
  <si>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</si>
  <si>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</si>
  <si>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</si>
  <si>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</si>
  <si>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</si>
  <si>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</si>
  <si>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</si>
  <si>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</si>
  <si>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</si>
  <si>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</si>
  <si>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</si>
  <si>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</si>
  <si>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</si>
  <si>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</si>
  <si>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</si>
  <si>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</si>
  <si>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</si>
  <si>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</si>
  <si>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</si>
  <si>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</si>
  <si>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</si>
  <si>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</si>
  <si>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</si>
  <si>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</si>
  <si>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</si>
  <si>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</si>
  <si>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</si>
  <si>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</si>
  <si>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</si>
  <si>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</si>
  <si>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</si>
  <si>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</si>
  <si>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</si>
  <si>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</si>
  <si>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</si>
  <si>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</si>
  <si>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</si>
  <si>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</si>
  <si>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</si>
  <si>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</si>
  <si>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</si>
  <si>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</si>
  <si>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</si>
  <si>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</si>
  <si>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</si>
  <si>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</si>
  <si>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</si>
  <si>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</si>
  <si>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</si>
  <si>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</si>
  <si>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</si>
  <si>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</si>
  <si>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</si>
  <si>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</si>
  <si>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</si>
  <si>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</si>
  <si>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</si>
  <si>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</si>
  <si>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</si>
  <si>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</si>
  <si>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</si>
  <si>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</si>
  <si>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</si>
  <si>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</si>
  <si>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</si>
  <si>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</si>
  <si>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</si>
  <si>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</si>
  <si>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</si>
  <si>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</si>
  <si>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</si>
  <si>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</si>
  <si>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</si>
  <si>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</si>
  <si>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</si>
  <si>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</si>
  <si>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</si>
  <si>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</si>
  <si>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</si>
  <si>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</si>
  <si>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</si>
  <si>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</si>
  <si>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</si>
  <si>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</si>
  <si>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</si>
  <si>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</si>
  <si>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</si>
  <si>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</si>
  <si>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</si>
  <si>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</si>
  <si>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</si>
  <si>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</si>
  <si>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</si>
  <si>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</si>
  <si>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</si>
  <si>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</si>
  <si>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</si>
  <si>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</si>
  <si>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</si>
  <si>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</si>
  <si>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</si>
  <si>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</si>
  <si>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</si>
  <si>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</si>
  <si>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</si>
  <si>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</si>
  <si>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</si>
  <si>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</si>
  <si>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</si>
  <si>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</si>
  <si>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</si>
  <si>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</si>
  <si>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</si>
  <si>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</si>
  <si>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</si>
  <si>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</si>
  <si>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</si>
  <si>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</si>
  <si>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</si>
  <si>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</si>
  <si>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</si>
  <si>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</si>
  <si>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</si>
  <si>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</si>
  <si>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</si>
  <si>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</si>
  <si>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</si>
  <si>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</si>
  <si>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</si>
  <si>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</si>
  <si>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</si>
  <si>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</si>
  <si>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</si>
  <si>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</si>
  <si>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</si>
  <si>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</si>
  <si>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</si>
  <si>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</si>
  <si>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</si>
  <si>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</si>
  <si>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</si>
  <si>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</si>
  <si>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</si>
  <si>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</si>
  <si>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</si>
  <si>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</si>
  <si>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</si>
  <si>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</si>
  <si>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</si>
  <si>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</si>
  <si>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</si>
  <si>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</si>
  <si>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</si>
  <si>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</si>
  <si>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</si>
  <si>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</si>
  <si>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</si>
  <si>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</si>
  <si>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</si>
  <si>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</si>
  <si>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</si>
  <si>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</si>
  <si>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</si>
  <si>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</si>
  <si>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</si>
  <si>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</si>
  <si>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</si>
  <si>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</si>
  <si>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</si>
  <si>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</si>
  <si>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</si>
  <si>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</si>
  <si>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</si>
  <si>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</si>
  <si>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</si>
  <si>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</si>
  <si>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</si>
  <si>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</si>
  <si>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</si>
  <si>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</si>
  <si>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</si>
  <si>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</si>
  <si>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</si>
  <si>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</si>
  <si>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</si>
  <si>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</si>
  <si>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</si>
  <si>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</si>
  <si>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</si>
  <si>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</si>
  <si>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</si>
  <si>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</si>
  <si>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</si>
  <si>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</si>
  <si>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</si>
  <si>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</si>
  <si>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</si>
  <si>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</si>
  <si>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</si>
  <si>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</si>
  <si>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</si>
  <si>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</si>
  <si>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</si>
  <si>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</si>
  <si>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</si>
  <si>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</si>
  <si>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</si>
  <si>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</si>
  <si>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</si>
  <si>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</si>
  <si>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</si>
  <si>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</si>
  <si>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</si>
  <si>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</si>
  <si>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</si>
  <si>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</si>
  <si>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</si>
  <si>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</si>
  <si>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</si>
  <si>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</si>
  <si>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</si>
  <si>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</si>
  <si>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</si>
  <si>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</si>
  <si>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</si>
  <si>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</si>
  <si>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</si>
  <si>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</si>
  <si>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</si>
  <si>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</si>
  <si>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</si>
  <si>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</si>
  <si>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</si>
  <si>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</si>
  <si>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</si>
  <si>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</si>
  <si>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</si>
  <si>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</si>
  <si>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</si>
  <si>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</si>
  <si>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</si>
  <si>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</si>
  <si>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</si>
  <si>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</si>
  <si>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</si>
  <si>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</si>
  <si>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</si>
  <si>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</si>
  <si>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</si>
  <si>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</si>
  <si>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</si>
  <si>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</si>
  <si>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</si>
  <si>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</si>
  <si>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</si>
  <si>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</si>
  <si>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</si>
  <si>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</si>
  <si>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</si>
  <si>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</si>
  <si>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</si>
  <si>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</si>
  <si>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</si>
  <si>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</si>
  <si>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</si>
  <si>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</si>
  <si>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</si>
  <si>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</si>
  <si>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</si>
  <si>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</si>
  <si>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</si>
  <si>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</si>
  <si>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</si>
  <si>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</si>
  <si>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</si>
  <si>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</si>
  <si>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</si>
  <si>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</si>
  <si>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</si>
  <si>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</si>
  <si>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</si>
  <si>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</si>
  <si>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</si>
  <si>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</si>
  <si>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</si>
  <si>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</si>
  <si>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</si>
  <si>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</si>
  <si>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</si>
  <si>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</si>
  <si>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</si>
  <si>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</si>
  <si>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</si>
  <si>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</si>
  <si>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</si>
  <si>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</si>
  <si>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</si>
  <si>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</si>
  <si>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</si>
  <si>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</si>
  <si>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</si>
  <si>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</si>
  <si>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</si>
  <si>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</si>
  <si>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</si>
  <si>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</si>
  <si>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</si>
  <si>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</si>
  <si>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</si>
  <si>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</si>
  <si>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</si>
  <si>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</si>
  <si>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</si>
  <si>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</si>
  <si>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</si>
  <si>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</si>
  <si>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</si>
  <si>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</si>
  <si>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</si>
  <si>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</si>
  <si>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</si>
  <si>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</si>
  <si>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</si>
  <si>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</si>
  <si>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</si>
  <si>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</si>
  <si>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</si>
  <si>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</si>
  <si>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</si>
  <si>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</si>
  <si>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</si>
  <si>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</si>
  <si>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</si>
  <si>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</si>
  <si>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</si>
  <si>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</si>
  <si>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</si>
  <si>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</si>
  <si>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</si>
  <si>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</si>
  <si>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</si>
  <si>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</si>
  <si>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</si>
  <si>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</si>
  <si>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</si>
  <si>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</si>
  <si>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</si>
  <si>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</si>
  <si>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</si>
  <si>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</si>
  <si>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</si>
  <si>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</si>
  <si>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</si>
  <si>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</si>
  <si>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</si>
  <si>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</si>
  <si>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</si>
  <si>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</si>
  <si>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</si>
  <si>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</si>
  <si>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</si>
  <si>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</si>
  <si>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</si>
  <si>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</si>
  <si>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</si>
  <si>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</si>
  <si>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</si>
  <si>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</si>
  <si>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</si>
  <si>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</si>
  <si>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</si>
  <si>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</si>
  <si>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</si>
  <si>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</si>
  <si>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</si>
  <si>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</si>
  <si>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</si>
  <si>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</si>
  <si>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</si>
  <si>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</si>
  <si>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</si>
  <si>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</si>
  <si>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</si>
  <si>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</si>
  <si>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</si>
  <si>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</si>
  <si>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</si>
  <si>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</si>
  <si>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</si>
  <si>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</si>
  <si>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</si>
  <si>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</si>
  <si>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</si>
  <si>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</si>
  <si>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</si>
  <si>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</si>
  <si>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</si>
  <si>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</si>
  <si>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</si>
  <si>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</si>
  <si>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</si>
  <si>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</si>
  <si>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</si>
  <si>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</si>
  <si>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</si>
  <si>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</si>
  <si>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</si>
  <si>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</si>
  <si>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</si>
  <si>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</si>
  <si>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</si>
  <si>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</si>
  <si>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</si>
  <si>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</si>
  <si>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</si>
  <si>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</si>
  <si>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</si>
  <si>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</si>
  <si>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</si>
  <si>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</si>
  <si>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</si>
  <si>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</si>
  <si>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</si>
  <si>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</si>
  <si>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</si>
  <si>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</si>
  <si>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</si>
  <si>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</si>
  <si>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</si>
  <si>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</si>
  <si>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</si>
  <si>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</si>
  <si>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</si>
  <si>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</si>
  <si>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</si>
  <si>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</si>
  <si>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</si>
  <si>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</si>
  <si>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</si>
  <si>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</si>
  <si>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</si>
  <si>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</si>
  <si>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</si>
  <si>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</si>
  <si>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</si>
  <si>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</si>
  <si>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</si>
  <si>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</si>
  <si>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</si>
  <si>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</si>
  <si>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</si>
  <si>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</si>
  <si>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</si>
  <si>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</si>
  <si>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</si>
  <si>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</si>
  <si>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</si>
  <si>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</si>
  <si>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</si>
  <si>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</si>
  <si>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</si>
  <si>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</si>
  <si>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</si>
  <si>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</si>
  <si>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</si>
  <si>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</si>
  <si>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</si>
  <si>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</si>
  <si>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</si>
  <si>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</si>
  <si>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</si>
  <si>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</si>
  <si>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</si>
  <si>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</si>
  <si>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</si>
  <si>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</si>
  <si>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</si>
  <si>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</si>
  <si>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</si>
  <si>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</si>
  <si>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</si>
  <si>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</si>
  <si>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</si>
  <si>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</si>
  <si>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</si>
  <si>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</si>
  <si>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</si>
  <si>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</si>
  <si>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</si>
  <si>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</si>
  <si>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</si>
  <si>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</si>
  <si>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</si>
  <si>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</si>
  <si>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</si>
  <si>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</si>
  <si>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</si>
  <si>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</si>
  <si>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</si>
  <si>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</si>
  <si>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</si>
  <si>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</si>
  <si>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</si>
  <si>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</si>
  <si>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</si>
  <si>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</si>
  <si>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</si>
  <si>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</si>
  <si>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</si>
  <si>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</si>
  <si>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</si>
  <si>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</si>
  <si>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</si>
  <si>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</si>
  <si>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</si>
  <si>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</si>
  <si>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</si>
  <si>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</si>
  <si>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</si>
  <si>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</si>
  <si>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</si>
  <si>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</si>
  <si>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</si>
  <si>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</si>
  <si>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</si>
  <si>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</si>
  <si>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</si>
  <si>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</si>
  <si>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</si>
  <si>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</si>
  <si>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</si>
  <si>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</si>
  <si>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</si>
  <si>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</si>
  <si>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</si>
  <si>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</si>
  <si>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</si>
  <si>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</si>
  <si>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</si>
  <si>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</si>
  <si>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</si>
  <si>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</si>
  <si>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</si>
  <si>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</si>
  <si>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</si>
  <si>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</si>
  <si>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</si>
  <si>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</si>
  <si>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</si>
  <si>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</si>
  <si>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</si>
  <si>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</si>
  <si>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</si>
  <si>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</si>
  <si>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</si>
  <si>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</si>
  <si>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</si>
  <si>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</si>
  <si>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</si>
  <si>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</si>
  <si>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</si>
  <si>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</si>
  <si>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</si>
  <si>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</si>
  <si>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</si>
  <si>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</si>
  <si>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</si>
  <si>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</si>
  <si>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</si>
  <si>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</si>
  <si>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</si>
  <si>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</si>
  <si>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</si>
  <si>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</si>
  <si>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</si>
  <si>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</si>
  <si>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</si>
  <si>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</si>
  <si>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</si>
  <si>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</si>
  <si>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</si>
  <si>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</si>
  <si>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</si>
  <si>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</si>
  <si>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</si>
  <si>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</si>
  <si>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</si>
  <si>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</si>
  <si>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</si>
  <si>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</si>
  <si>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</si>
  <si>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</si>
  <si>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</si>
  <si>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</si>
  <si>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</si>
  <si>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</si>
  <si>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</si>
  <si>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</si>
  <si>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</si>
  <si>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</si>
  <si>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</si>
  <si>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</si>
  <si>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</si>
  <si>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</si>
  <si>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</si>
  <si>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</si>
  <si>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</si>
  <si>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</si>
  <si>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</si>
  <si>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</si>
  <si>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</si>
  <si>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</si>
  <si>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</si>
  <si>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</si>
  <si>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</si>
  <si>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</si>
  <si>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</si>
  <si>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</si>
  <si>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</si>
  <si>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</si>
  <si>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</si>
  <si>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</si>
  <si>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</si>
  <si>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</si>
  <si>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</si>
  <si>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</si>
  <si>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</si>
  <si>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</si>
  <si>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</si>
  <si>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</si>
  <si>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</si>
  <si>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</si>
  <si>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</si>
  <si>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</si>
  <si>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</si>
  <si>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</si>
  <si>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</si>
  <si>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</si>
  <si>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</si>
  <si>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</si>
  <si>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</si>
  <si>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</si>
  <si>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</si>
  <si>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</si>
  <si>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</si>
  <si>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</si>
  <si>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</si>
  <si>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</si>
  <si>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</si>
  <si>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</si>
  <si>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</si>
  <si>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</si>
  <si>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</si>
  <si>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</si>
  <si>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</si>
  <si>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</si>
  <si>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</si>
  <si>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</si>
  <si>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</si>
  <si>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</si>
  <si>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</si>
  <si>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</si>
  <si>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</si>
  <si>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</si>
  <si>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</si>
  <si>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</si>
  <si>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</si>
  <si>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</si>
  <si>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</si>
  <si>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</si>
  <si>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</si>
  <si>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</si>
  <si>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</si>
  <si>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</si>
  <si>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</si>
  <si>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</si>
  <si>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</si>
  <si>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</si>
  <si>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</si>
  <si>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</si>
  <si>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</si>
  <si>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</si>
  <si>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</si>
  <si>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</si>
  <si>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</si>
  <si>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</si>
  <si>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</si>
  <si>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</si>
  <si>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</si>
  <si>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</si>
  <si>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</si>
  <si>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</si>
  <si>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</si>
  <si>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</si>
  <si>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</si>
  <si>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</si>
  <si>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</si>
  <si>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</si>
  <si>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</si>
  <si>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</si>
  <si>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</si>
  <si>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</si>
  <si>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</si>
  <si>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</si>
  <si>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</si>
  <si>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</si>
  <si>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</si>
  <si>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</si>
  <si>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</si>
  <si>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</si>
  <si>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</si>
  <si>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</si>
  <si>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</si>
  <si>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</si>
  <si>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</si>
  <si>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</si>
  <si>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</si>
  <si>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</si>
  <si>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</si>
  <si>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</si>
  <si>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</si>
  <si>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</si>
  <si>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</si>
  <si>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</si>
  <si>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</si>
  <si>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</si>
  <si>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</si>
  <si>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</si>
  <si>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</si>
  <si>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</si>
  <si>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</si>
  <si>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</si>
  <si>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</si>
  <si>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</si>
  <si>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</si>
  <si>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</si>
  <si>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</si>
  <si>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</si>
  <si>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</si>
  <si>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</si>
  <si>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</si>
  <si>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</si>
  <si>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</si>
  <si>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</si>
  <si>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</si>
  <si>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</si>
  <si>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</si>
  <si>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</si>
  <si>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</si>
  <si>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</si>
  <si>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</si>
  <si>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</si>
  <si>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</si>
  <si>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</si>
  <si>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</si>
  <si>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</si>
  <si>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</si>
  <si>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</si>
  <si>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</si>
  <si>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</si>
  <si>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</si>
  <si>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</si>
  <si>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</si>
  <si>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</si>
  <si>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</si>
  <si>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</si>
  <si>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</si>
  <si>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</si>
  <si>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</si>
  <si>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</si>
  <si>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</si>
  <si>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</si>
  <si>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</si>
  <si>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</si>
  <si>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</si>
  <si>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</si>
  <si>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</si>
  <si>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</si>
  <si>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</si>
  <si>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</si>
  <si>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</si>
  <si>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</si>
  <si>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</si>
  <si>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</si>
  <si>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</si>
  <si>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</si>
  <si>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</si>
  <si>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</si>
  <si>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</si>
  <si>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</si>
  <si>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</si>
  <si>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</si>
  <si>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</si>
  <si>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</si>
  <si>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</si>
  <si>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</si>
  <si>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</si>
  <si>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</si>
  <si>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</si>
  <si>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</si>
  <si>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</si>
  <si>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</si>
  <si>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</si>
  <si>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</si>
  <si>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</si>
  <si>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</si>
  <si>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</si>
  <si>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</si>
  <si>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</si>
  <si>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</si>
  <si>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</si>
  <si>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</si>
  <si>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</si>
  <si>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</si>
  <si>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</si>
  <si>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</si>
  <si>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</si>
  <si>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</si>
  <si>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</si>
  <si>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</si>
  <si>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</si>
  <si>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</si>
  <si>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</si>
  <si>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</si>
  <si>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</si>
  <si>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</si>
  <si>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</si>
  <si>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</si>
  <si>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</si>
  <si>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</si>
  <si>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</si>
  <si>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</si>
  <si>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</si>
  <si>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</si>
  <si>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</si>
  <si>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</si>
  <si>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</si>
  <si>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</si>
  <si>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</si>
  <si>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</si>
  <si>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</si>
  <si>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</si>
  <si>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</si>
  <si>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</si>
  <si>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</si>
  <si>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</si>
  <si>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</si>
  <si>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</si>
  <si>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</si>
  <si>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</si>
  <si>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</si>
  <si>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</si>
  <si>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</si>
  <si>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</si>
  <si>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</si>
  <si>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</si>
  <si>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</si>
  <si>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</si>
  <si>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</si>
  <si>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</si>
  <si>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</si>
  <si>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</si>
  <si>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</si>
  <si>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</si>
  <si>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</si>
  <si>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</si>
  <si>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</si>
  <si>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</si>
  <si>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</si>
  <si>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</si>
  <si>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</si>
  <si>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</si>
  <si>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</si>
  <si>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</si>
  <si>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</si>
  <si>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</si>
  <si>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</si>
  <si>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</si>
  <si>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</si>
  <si>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</si>
  <si>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</si>
  <si>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</si>
  <si>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</si>
  <si>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</si>
  <si>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</si>
  <si>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</si>
  <si>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</si>
  <si>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</si>
  <si>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</si>
  <si>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</si>
  <si>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</si>
  <si>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</si>
  <si>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</si>
  <si>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</si>
  <si>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</si>
  <si>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</si>
  <si>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</si>
  <si>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</si>
  <si>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</si>
  <si>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</si>
  <si>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</si>
  <si>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</si>
  <si>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</si>
  <si>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</si>
  <si>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</si>
  <si>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</si>
  <si>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</si>
  <si>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</si>
  <si>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</si>
  <si>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</si>
  <si>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</si>
  <si>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</si>
  <si>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</si>
  <si>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</si>
  <si>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</si>
  <si>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</si>
  <si>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</si>
  <si>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</si>
  <si>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</si>
  <si>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</si>
  <si>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</si>
  <si>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</si>
  <si>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</si>
  <si>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</si>
  <si>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</si>
  <si>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</si>
  <si>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</si>
  <si>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</si>
  <si>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</si>
  <si>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</si>
  <si>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</si>
  <si>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</si>
  <si>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</si>
  <si>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</si>
  <si>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</si>
  <si>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</si>
  <si>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</si>
  <si>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</si>
  <si>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</si>
  <si>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</si>
  <si>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</si>
  <si>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</si>
  <si>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</si>
  <si>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</si>
  <si>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</si>
  <si>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</si>
  <si>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</si>
  <si>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</si>
  <si>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</si>
  <si>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</si>
  <si>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</si>
  <si>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</si>
  <si>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</si>
  <si>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</si>
  <si>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</si>
  <si>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</si>
  <si>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</si>
  <si>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</si>
  <si>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</si>
  <si>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</si>
  <si>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</si>
  <si>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</si>
  <si>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</si>
  <si>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</si>
  <si>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</si>
  <si>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</si>
  <si>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</si>
  <si>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</si>
  <si>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</si>
  <si>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</si>
  <si>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</si>
  <si>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</si>
  <si>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</si>
  <si>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</si>
  <si>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</si>
  <si>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</si>
  <si>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</si>
  <si>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</si>
  <si>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</si>
  <si>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</si>
  <si>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</si>
  <si>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</si>
  <si>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</si>
  <si>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</si>
  <si>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</si>
  <si>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</si>
  <si>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</si>
  <si>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</si>
  <si>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</si>
  <si>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</si>
  <si>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</si>
  <si>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</si>
  <si>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</si>
  <si>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</si>
  <si>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</si>
  <si>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</si>
  <si>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</si>
  <si>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</si>
  <si>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</si>
  <si>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</si>
  <si>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</si>
  <si>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</si>
  <si>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</si>
  <si>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</si>
  <si>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</si>
  <si>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</si>
  <si>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</si>
  <si>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</si>
  <si>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</si>
  <si>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</si>
  <si>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</si>
  <si>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</si>
  <si>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</si>
  <si>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</si>
  <si>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</si>
  <si>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</si>
  <si>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</si>
  <si>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</si>
  <si>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</si>
  <si>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</si>
  <si>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</si>
  <si>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</si>
  <si>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</si>
  <si>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</si>
  <si>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</si>
  <si>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</si>
  <si>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</si>
  <si>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</si>
  <si>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</si>
  <si>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</si>
  <si>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</si>
  <si>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</si>
  <si>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</si>
  <si>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</si>
  <si>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</si>
  <si>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</si>
  <si>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</si>
  <si>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</si>
  <si>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</si>
  <si>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</si>
  <si>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</si>
  <si>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</si>
  <si>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</si>
  <si>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</si>
  <si>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</si>
  <si>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</si>
  <si>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</si>
  <si>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</si>
  <si>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</si>
  <si>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</si>
  <si>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</si>
  <si>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</si>
  <si>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</si>
  <si>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</si>
  <si>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</si>
  <si>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</si>
  <si>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</si>
  <si>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</si>
  <si>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</si>
  <si>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</si>
  <si>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</si>
  <si>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</si>
  <si>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</si>
  <si>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</si>
  <si>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</si>
  <si>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</si>
  <si>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</si>
  <si>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</si>
  <si>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</si>
  <si>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</si>
  <si>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</si>
  <si>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</si>
  <si>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</si>
  <si>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</si>
  <si>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</si>
  <si>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</si>
  <si>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</si>
  <si>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</si>
  <si>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</si>
  <si>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</si>
  <si>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</si>
  <si>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</si>
  <si>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</si>
  <si>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</si>
  <si>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</si>
  <si>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</si>
  <si>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</si>
  <si>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</si>
  <si>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</si>
  <si>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</si>
  <si>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</si>
  <si>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</si>
  <si>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</si>
  <si>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</si>
  <si>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</si>
  <si>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</si>
  <si>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</si>
  <si>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</si>
  <si>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</si>
  <si>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</si>
  <si>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</si>
  <si>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</si>
  <si>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</si>
  <si>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</si>
  <si>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</si>
  <si>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</si>
  <si>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</si>
  <si>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</si>
  <si>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</si>
  <si>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</si>
  <si>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</si>
  <si>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</si>
  <si>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</si>
  <si>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</si>
  <si>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</si>
  <si>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</si>
  <si>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</si>
  <si>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</si>
  <si>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</si>
  <si>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</si>
  <si>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</si>
  <si>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</si>
  <si>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</si>
  <si>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</si>
  <si>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</si>
  <si>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</si>
  <si>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</si>
  <si>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</si>
  <si>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</si>
  <si>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</si>
  <si>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</si>
  <si>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</si>
  <si>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</si>
  <si>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</si>
  <si>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</si>
  <si>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</si>
  <si>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</si>
  <si>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</si>
  <si>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</si>
  <si>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</si>
  <si>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</si>
  <si>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</si>
  <si>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</si>
  <si>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</si>
  <si>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</si>
  <si>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</si>
  <si>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</si>
  <si>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</si>
  <si>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</si>
  <si>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</si>
  <si>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</si>
  <si>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</si>
  <si>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</si>
  <si>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</si>
  <si>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</si>
  <si>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</si>
  <si>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</si>
  <si>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</si>
  <si>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</si>
  <si>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</si>
  <si>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</si>
  <si>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</si>
  <si>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</si>
  <si>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</si>
  <si>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</si>
  <si>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</si>
  <si>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</si>
  <si>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</si>
  <si>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</si>
  <si>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</si>
  <si>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</si>
  <si>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</si>
  <si>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</si>
  <si>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</si>
  <si>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</si>
  <si>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</si>
  <si>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</si>
  <si>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</si>
  <si>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</si>
  <si>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</si>
  <si>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</si>
  <si>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</si>
  <si>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</si>
  <si>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</si>
  <si>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</si>
  <si>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</si>
  <si>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</si>
  <si>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</si>
  <si>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</si>
  <si>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</si>
  <si>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</si>
  <si>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</si>
  <si>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</si>
  <si>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</si>
  <si>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</si>
  <si>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</si>
  <si>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</si>
  <si>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</si>
  <si>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</si>
  <si>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</si>
  <si>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</si>
  <si>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</si>
  <si>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</si>
  <si>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</si>
  <si>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</si>
  <si>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</si>
  <si>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</si>
  <si>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</si>
  <si>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</si>
  <si>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</si>
  <si>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</si>
  <si>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</si>
  <si>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</si>
  <si>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</si>
  <si>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</si>
  <si>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</si>
  <si>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</si>
  <si>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</si>
  <si>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</si>
  <si>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</si>
  <si>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</si>
  <si>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</si>
  <si>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</si>
  <si>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</si>
  <si>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</si>
  <si>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</si>
  <si>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</si>
  <si>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</si>
  <si>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</si>
  <si>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</si>
  <si>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</si>
  <si>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</si>
  <si>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</si>
  <si>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</si>
  <si>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</si>
  <si>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</si>
  <si>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</si>
  <si>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</si>
  <si>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</si>
  <si>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</si>
  <si>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</si>
  <si>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</si>
  <si>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</si>
  <si>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</si>
  <si>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</si>
  <si>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</si>
  <si>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</si>
  <si>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</si>
  <si>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</si>
  <si>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</si>
  <si>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</si>
  <si>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</si>
  <si>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</si>
  <si>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</si>
  <si>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</si>
  <si>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</si>
  <si>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</si>
  <si>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</si>
  <si>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</si>
  <si>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</si>
  <si>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</si>
  <si>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</si>
  <si>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</si>
  <si>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</si>
  <si>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</si>
  <si>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</si>
  <si>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</si>
  <si>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</si>
  <si>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</si>
  <si>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</si>
  <si>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</si>
  <si>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</si>
  <si>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</si>
  <si>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</si>
  <si>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</si>
  <si>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</si>
  <si>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</si>
  <si>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</si>
  <si>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</si>
  <si>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</si>
  <si>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</si>
  <si>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</si>
  <si>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</si>
  <si>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</si>
  <si>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</si>
  <si>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</si>
  <si>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</si>
  <si>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</si>
  <si>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</si>
  <si>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</si>
  <si>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</si>
  <si>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</si>
  <si>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</si>
  <si>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</si>
  <si>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</si>
  <si>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</si>
  <si>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</si>
  <si>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</si>
  <si>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</si>
  <si>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</si>
  <si>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</si>
  <si>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</si>
  <si>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</si>
  <si>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</si>
  <si>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</si>
  <si>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</si>
  <si>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</si>
  <si>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</si>
  <si>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</si>
  <si>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</si>
  <si>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</si>
  <si>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</si>
  <si>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</si>
  <si>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</si>
  <si>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</si>
  <si>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</si>
  <si>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</si>
  <si>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</si>
  <si>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</si>
  <si>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</si>
  <si>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</si>
  <si>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</si>
  <si>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</si>
  <si>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</si>
  <si>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</si>
  <si>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</si>
  <si>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</si>
  <si>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</si>
  <si>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</si>
  <si>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</si>
  <si>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</si>
  <si>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</si>
  <si>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</si>
  <si>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</si>
  <si>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</si>
  <si>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</si>
  <si>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</si>
  <si>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</si>
  <si>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</si>
  <si>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</si>
  <si>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</si>
  <si>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</si>
  <si>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</si>
  <si>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</si>
  <si>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</si>
  <si>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</si>
  <si>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</si>
  <si>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</si>
  <si>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</si>
  <si>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</si>
  <si>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</si>
  <si>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</si>
  <si>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</si>
  <si>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</si>
  <si>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</si>
  <si>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</si>
  <si>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</si>
  <si>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</si>
  <si>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</si>
  <si>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</si>
  <si>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</si>
  <si>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</si>
  <si>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</si>
  <si>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</si>
  <si>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</si>
  <si>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</si>
  <si>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</si>
  <si>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</si>
  <si>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</si>
  <si>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</si>
  <si>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</si>
  <si>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</si>
  <si>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</si>
  <si>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</si>
  <si>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</si>
  <si>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</si>
  <si>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</si>
  <si>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</si>
  <si>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</si>
  <si>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</si>
  <si>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</si>
  <si>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</si>
  <si>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</si>
  <si>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</si>
  <si>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</si>
  <si>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</si>
  <si>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</si>
  <si>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</si>
  <si>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</si>
  <si>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</si>
  <si>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</si>
  <si>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</si>
  <si>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</si>
  <si>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</si>
  <si>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</si>
  <si>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</si>
  <si>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</si>
  <si>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</si>
  <si>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</si>
  <si>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</si>
  <si>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</si>
  <si>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</si>
  <si>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</si>
  <si>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</si>
  <si>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</si>
  <si>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</si>
  <si>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</si>
  <si>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</si>
  <si>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</si>
  <si>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</si>
  <si>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</si>
  <si>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</si>
  <si>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</si>
  <si>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</si>
  <si>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</si>
  <si>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</si>
  <si>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</si>
  <si>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</si>
  <si>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</si>
  <si>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</si>
  <si>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</si>
  <si>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</si>
  <si>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</si>
  <si>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</si>
  <si>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</si>
  <si>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</si>
  <si>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</si>
  <si>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</si>
  <si>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</si>
  <si>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</si>
  <si>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</si>
  <si>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</si>
  <si>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</si>
  <si>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</si>
  <si>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</si>
  <si>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</si>
  <si>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</si>
  <si>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</si>
  <si>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</si>
  <si>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</si>
  <si>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</si>
  <si>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</si>
  <si>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</si>
  <si>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</si>
  <si>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</si>
  <si>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</si>
  <si>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</si>
  <si>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</si>
  <si>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</si>
  <si>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</si>
  <si>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</si>
  <si>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</si>
  <si>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</si>
  <si>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</si>
  <si>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</si>
  <si>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</si>
  <si>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</si>
  <si>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</si>
  <si>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</si>
  <si>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</si>
  <si>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</si>
  <si>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</si>
  <si>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</si>
  <si>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</si>
  <si>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</si>
  <si>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</si>
  <si>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</si>
  <si>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</si>
  <si>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</si>
  <si>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</si>
  <si>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</si>
  <si>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</si>
  <si>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</si>
  <si>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</si>
  <si>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</si>
  <si>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</si>
  <si>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</si>
  <si>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</si>
  <si>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</si>
  <si>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</si>
  <si>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</si>
  <si>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</si>
  <si>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</si>
  <si>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</si>
  <si>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</si>
  <si>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</si>
  <si>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</si>
  <si>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</si>
  <si>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</si>
  <si>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</si>
  <si>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</si>
  <si>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</si>
  <si>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</si>
  <si>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</si>
  <si>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</si>
  <si>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</si>
  <si>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</si>
  <si>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</si>
  <si>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</si>
  <si>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</si>
  <si>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</si>
  <si>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</si>
  <si>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</si>
  <si>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</si>
  <si>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</si>
  <si>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</si>
  <si>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</si>
  <si>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</si>
  <si>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</si>
  <si>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</si>
  <si>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</si>
  <si>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</si>
  <si>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</si>
  <si>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</si>
  <si>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</si>
  <si>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</si>
  <si>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</si>
  <si>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</si>
  <si>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</si>
  <si>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</si>
  <si>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</si>
  <si>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</si>
  <si>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</si>
  <si>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</si>
  <si>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</si>
  <si>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</si>
  <si>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</si>
  <si>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</si>
  <si>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</si>
  <si>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</si>
  <si>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</si>
  <si>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</si>
  <si>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</si>
  <si>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</si>
  <si>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</si>
  <si>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</si>
  <si>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</si>
  <si>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</si>
  <si>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</si>
  <si>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</si>
  <si>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</si>
  <si>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</si>
  <si>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</si>
  <si>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</si>
  <si>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</si>
  <si>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</si>
  <si>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</si>
  <si>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</si>
  <si>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</si>
  <si>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</si>
  <si>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</si>
  <si>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</si>
  <si>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</si>
  <si>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</si>
  <si>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</si>
  <si>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</si>
  <si>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</si>
  <si>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</si>
  <si>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</si>
  <si>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</si>
  <si>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</si>
  <si>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</si>
  <si>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</si>
  <si>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</si>
  <si>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</si>
  <si>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</si>
  <si>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</si>
  <si>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</si>
  <si>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</si>
  <si>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</si>
  <si>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</si>
  <si>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</si>
  <si>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</si>
  <si>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</si>
  <si>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</si>
  <si>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</si>
  <si>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</si>
  <si>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</si>
  <si>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</si>
  <si>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</si>
  <si>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</si>
  <si>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</si>
  <si>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</si>
  <si>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</si>
  <si>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</si>
  <si>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</si>
  <si>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</si>
  <si>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</si>
  <si>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</si>
  <si>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</si>
  <si>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</si>
  <si>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</si>
  <si>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</si>
  <si>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</si>
  <si>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</si>
  <si>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</si>
  <si>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</si>
  <si>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</si>
  <si>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</si>
  <si>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</si>
  <si>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</si>
  <si>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</si>
  <si>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</si>
  <si>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</si>
  <si>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</si>
  <si>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</si>
  <si>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</si>
  <si>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</si>
  <si>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</si>
  <si>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</si>
  <si>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</si>
  <si>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</si>
  <si>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</si>
  <si>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</si>
  <si>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</si>
  <si>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</si>
  <si>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</si>
  <si>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</si>
  <si>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</si>
  <si>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</si>
  <si>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</si>
  <si>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</si>
  <si>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</si>
  <si>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</si>
  <si>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</si>
  <si>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</si>
  <si>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</si>
  <si>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</si>
  <si>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</si>
  <si>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</si>
  <si>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</si>
  <si>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</si>
  <si>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</si>
  <si>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</si>
  <si>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</si>
  <si>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</si>
  <si>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</si>
  <si>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</si>
  <si>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</si>
  <si>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</si>
  <si>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</si>
  <si>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</si>
  <si>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</si>
  <si>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</si>
  <si>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</si>
  <si>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</si>
  <si>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</si>
  <si>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</si>
  <si>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</si>
  <si>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</si>
  <si>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</si>
  <si>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</si>
  <si>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</si>
  <si>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</si>
  <si>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</si>
  <si>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</si>
  <si>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</si>
  <si>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</si>
  <si>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</si>
  <si>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</si>
  <si>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</si>
  <si>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</si>
  <si>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</si>
  <si>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</si>
  <si>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</si>
  <si>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</si>
  <si>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</si>
  <si>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</si>
  <si>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</si>
  <si>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</si>
  <si>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</si>
  <si>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</si>
  <si>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</si>
  <si>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</si>
  <si>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</si>
  <si>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</si>
  <si>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</si>
  <si>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</si>
  <si>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</si>
  <si>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</si>
  <si>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</si>
  <si>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</si>
  <si>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</si>
  <si>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</si>
  <si>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</si>
  <si>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</si>
  <si>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</si>
  <si>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</si>
  <si>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</si>
  <si>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</si>
  <si>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</si>
  <si>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</si>
  <si>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</si>
  <si>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</si>
  <si>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</si>
  <si>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</si>
  <si>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</si>
  <si>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</si>
  <si>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</si>
  <si>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</si>
  <si>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</si>
  <si>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</si>
  <si>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</si>
  <si>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</si>
  <si>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</si>
  <si>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</si>
  <si>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</si>
  <si>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</si>
  <si>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</si>
  <si>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</si>
  <si>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</si>
  <si>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</si>
  <si>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</si>
  <si>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</si>
  <si>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</si>
  <si>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</si>
  <si>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</si>
  <si>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</si>
  <si>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</si>
  <si>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</si>
  <si>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</si>
  <si>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</si>
  <si>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</si>
  <si>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</si>
  <si>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</si>
  <si>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</si>
  <si>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</si>
  <si>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</si>
  <si>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</si>
  <si>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</si>
  <si>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</si>
  <si>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</si>
  <si>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</si>
  <si>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</si>
  <si>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</si>
  <si>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</si>
  <si>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</si>
  <si>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</si>
  <si>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</si>
  <si>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</si>
  <si>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</si>
  <si>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</si>
  <si>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</si>
  <si>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</si>
  <si>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</si>
  <si>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</si>
  <si>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</si>
  <si>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</si>
  <si>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</si>
  <si>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</si>
  <si>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</si>
  <si>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</si>
  <si>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</si>
  <si>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</si>
  <si>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</si>
  <si>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</si>
  <si>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</si>
  <si>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</si>
  <si>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</si>
  <si>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</si>
  <si>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</si>
  <si>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</si>
  <si>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</si>
  <si>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</si>
  <si>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</si>
  <si>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</si>
  <si>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</si>
  <si>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</si>
  <si>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</si>
  <si>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</si>
  <si>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</si>
  <si>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</si>
  <si>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</si>
  <si>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</si>
  <si>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</si>
  <si>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</si>
  <si>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</si>
  <si>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</si>
  <si>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</si>
  <si>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</si>
  <si>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</si>
  <si>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</si>
  <si>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</si>
  <si>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</si>
  <si>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</si>
  <si>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</si>
  <si>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</si>
  <si>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</si>
  <si>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</si>
  <si>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</si>
  <si>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</si>
  <si>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</si>
  <si>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</si>
  <si>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</si>
  <si>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</si>
  <si>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</si>
  <si>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</si>
  <si>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</si>
  <si>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</si>
  <si>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</si>
  <si>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</si>
  <si>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</si>
  <si>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</si>
  <si>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</si>
  <si>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</si>
  <si>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</si>
  <si>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</si>
  <si>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</si>
  <si>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</si>
  <si>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</si>
  <si>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</si>
  <si>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</si>
  <si>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</si>
  <si>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</si>
  <si>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</si>
  <si>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</si>
  <si>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</si>
  <si>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</si>
  <si>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</si>
  <si>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</si>
  <si>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</si>
  <si>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</si>
  <si>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</si>
  <si>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</si>
  <si>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</si>
  <si>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</si>
  <si>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</si>
  <si>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</si>
  <si>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</si>
  <si>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</si>
  <si>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</si>
  <si>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</si>
  <si>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</si>
  <si>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</si>
  <si>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</si>
  <si>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</si>
  <si>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</si>
  <si>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</si>
  <si>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</si>
  <si>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</si>
  <si>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</si>
  <si>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</si>
  <si>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</si>
  <si>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</si>
  <si>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</si>
  <si>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</si>
  <si>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</si>
  <si>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</si>
  <si>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</si>
  <si>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</si>
  <si>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</si>
  <si>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</si>
  <si>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</si>
  <si>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</si>
  <si>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</si>
  <si>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</si>
  <si>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</si>
  <si>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</si>
  <si>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</si>
  <si>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</si>
  <si>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</si>
  <si>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</si>
  <si>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</si>
  <si>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</si>
  <si>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</si>
  <si>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</si>
  <si>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</si>
  <si>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</si>
  <si>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</si>
  <si>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</si>
  <si>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</si>
  <si>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</si>
  <si>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</si>
  <si>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</si>
  <si>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</si>
  <si>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</si>
  <si>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</si>
  <si>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</si>
  <si>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</si>
  <si>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</si>
  <si>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</si>
  <si>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</si>
  <si>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</si>
  <si>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</si>
  <si>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</si>
  <si>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</si>
  <si>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</si>
  <si>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</si>
  <si>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</si>
  <si>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</si>
  <si>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</si>
  <si>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</si>
  <si>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</si>
  <si>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</si>
  <si>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</si>
  <si>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</si>
  <si>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</si>
  <si>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</si>
  <si>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</si>
  <si>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</si>
  <si>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</si>
  <si>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</si>
  <si>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</si>
  <si>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</si>
  <si>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</si>
  <si>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</si>
  <si>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</si>
  <si>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</si>
  <si>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</si>
  <si>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</si>
  <si>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</si>
  <si>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</si>
  <si>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</si>
  <si>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</si>
  <si>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</si>
  <si>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</si>
  <si>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</si>
  <si>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</si>
  <si>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</si>
  <si>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</si>
  <si>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</si>
  <si>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</si>
  <si>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</si>
  <si>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</si>
  <si>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</si>
  <si>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</si>
  <si>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</si>
  <si>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</si>
  <si>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</si>
  <si>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</si>
  <si>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</si>
  <si>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</si>
  <si>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</si>
  <si>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</si>
  <si>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</si>
  <si>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</si>
  <si>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</si>
  <si>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</si>
  <si>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</si>
  <si>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</si>
  <si>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</si>
  <si>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</si>
  <si>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</si>
  <si>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</si>
  <si>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</si>
  <si>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</si>
  <si>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</si>
  <si>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</si>
  <si>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</si>
  <si>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</si>
  <si>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</si>
  <si>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</si>
  <si>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</si>
  <si>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</si>
  <si>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</si>
  <si>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</si>
  <si>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</si>
  <si>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</si>
  <si>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</si>
  <si>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</si>
  <si>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</si>
  <si>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</si>
  <si>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</si>
  <si>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</si>
  <si>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</si>
  <si>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</si>
  <si>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</si>
  <si>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</si>
  <si>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</si>
  <si>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</si>
  <si>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</si>
  <si>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</si>
  <si>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</si>
  <si>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</si>
  <si>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</si>
  <si>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</si>
  <si>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</si>
  <si>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</si>
  <si>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</si>
  <si>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</si>
  <si>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</si>
  <si>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</si>
  <si>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</si>
  <si>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</si>
  <si>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</si>
  <si>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</si>
  <si>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</si>
  <si>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</si>
  <si>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</si>
  <si>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</si>
  <si>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</si>
  <si>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</si>
  <si>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</si>
  <si>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</si>
  <si>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</si>
  <si>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</si>
  <si>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</si>
  <si>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</si>
  <si>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</si>
  <si>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</si>
  <si>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</si>
  <si>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</si>
  <si>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</si>
  <si>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</si>
  <si>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</si>
  <si>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</si>
  <si>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</si>
  <si>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</si>
  <si>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</si>
  <si>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</si>
  <si>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</si>
  <si>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</si>
  <si>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</si>
  <si>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</si>
  <si>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</si>
  <si>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</si>
  <si>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</si>
  <si>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</si>
  <si>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</si>
  <si>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</si>
  <si>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</si>
  <si>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</si>
  <si>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</si>
  <si>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</si>
  <si>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</si>
  <si>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</si>
  <si>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</si>
  <si>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</si>
  <si>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</si>
  <si>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</si>
  <si>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</si>
  <si>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</si>
  <si>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</si>
  <si>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</si>
  <si>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</si>
  <si>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</si>
  <si>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</si>
  <si>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</si>
  <si>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</si>
  <si>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</si>
  <si>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</si>
  <si>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</si>
  <si>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</si>
  <si>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</si>
  <si>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</si>
  <si>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</si>
  <si>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</si>
  <si>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</si>
  <si>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</si>
  <si>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</si>
  <si>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</si>
  <si>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</si>
  <si>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</si>
  <si>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</si>
  <si>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</si>
  <si>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</si>
  <si>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</si>
  <si>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</si>
  <si>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</si>
  <si>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</si>
  <si>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</si>
  <si>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</si>
  <si>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</si>
  <si>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</si>
  <si>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</si>
  <si>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</si>
  <si>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</si>
  <si>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</si>
  <si>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</si>
  <si>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</si>
  <si>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</si>
  <si>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</si>
  <si>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</si>
  <si>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</si>
  <si>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</si>
  <si>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</si>
  <si>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</si>
  <si>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</si>
  <si>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</si>
  <si>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</si>
  <si>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</si>
  <si>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</si>
  <si>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</si>
  <si>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</si>
  <si>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</si>
  <si>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</si>
  <si>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</si>
  <si>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</si>
  <si>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</si>
  <si>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</si>
  <si>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</si>
  <si>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</si>
  <si>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</si>
  <si>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</si>
  <si>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</si>
  <si>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</si>
  <si>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</si>
  <si>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</si>
  <si>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</si>
  <si>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</si>
  <si>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</si>
  <si>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</si>
  <si>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</si>
  <si>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</si>
  <si>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</si>
  <si>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</si>
  <si>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</si>
  <si>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</si>
  <si>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</si>
  <si>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</si>
  <si>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</si>
  <si>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</si>
  <si>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</si>
  <si>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</si>
  <si>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</si>
  <si>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</si>
  <si>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</si>
  <si>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</si>
  <si>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</si>
  <si>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</si>
  <si>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</si>
  <si>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</si>
  <si>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</si>
  <si>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</si>
  <si>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</si>
  <si>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</si>
  <si>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</si>
  <si>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</si>
  <si>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</si>
  <si>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</si>
  <si>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</si>
  <si>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</si>
  <si>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</si>
  <si>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</si>
  <si>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</si>
  <si>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</si>
  <si>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</si>
  <si>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</si>
  <si>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</si>
  <si>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</si>
  <si>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</si>
  <si>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</si>
  <si>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</si>
  <si>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</si>
  <si>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</si>
  <si>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</si>
  <si>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</si>
  <si>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</si>
  <si>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</si>
  <si>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</si>
  <si>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</si>
  <si>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</si>
  <si>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</si>
  <si>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</si>
  <si>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</si>
  <si>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</si>
  <si>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</si>
  <si>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</si>
  <si>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</si>
  <si>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</si>
  <si>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</si>
  <si>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</si>
  <si>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</si>
  <si>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</si>
  <si>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</si>
  <si>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</si>
  <si>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</si>
  <si>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</si>
  <si>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</si>
  <si>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</si>
  <si>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</si>
  <si>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</si>
  <si>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</si>
  <si>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</si>
  <si>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</si>
  <si>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</si>
  <si>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</si>
  <si>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</si>
  <si>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</si>
  <si>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</si>
  <si>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</si>
  <si>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</si>
  <si>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</si>
  <si>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</si>
  <si>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</si>
  <si>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</si>
  <si>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</si>
  <si>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</si>
  <si>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</si>
  <si>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</si>
  <si>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</si>
  <si>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</si>
  <si>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</si>
  <si>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</si>
  <si>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</si>
  <si>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</si>
  <si>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</si>
  <si>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</si>
  <si>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</si>
  <si>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</si>
  <si>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</si>
  <si>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</si>
  <si>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</si>
  <si>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</si>
  <si>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</si>
  <si>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</si>
  <si>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</si>
  <si>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</si>
  <si>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</si>
  <si>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</si>
  <si>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</si>
  <si>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</si>
  <si>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</si>
  <si>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</si>
  <si>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</si>
  <si>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</si>
  <si>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</si>
  <si>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</si>
  <si>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</si>
  <si>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</si>
  <si>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</si>
  <si>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</si>
  <si>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</si>
  <si>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</si>
  <si>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</si>
  <si>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</si>
  <si>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</si>
  <si>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</si>
  <si>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</si>
  <si>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</si>
  <si>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</si>
  <si>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</si>
  <si>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</si>
  <si>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</si>
  <si>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</si>
  <si>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</si>
  <si>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</si>
  <si>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</si>
  <si>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</si>
  <si>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</si>
  <si>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</si>
  <si>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</si>
  <si>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</si>
  <si>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</si>
  <si>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</si>
  <si>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</si>
  <si>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</si>
  <si>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</si>
  <si>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</si>
  <si>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</si>
  <si>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</si>
  <si>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</si>
  <si>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</si>
  <si>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</si>
  <si>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</si>
  <si>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</si>
  <si>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</si>
  <si>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</si>
  <si>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</si>
  <si>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</si>
  <si>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</si>
  <si>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</si>
  <si>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</si>
  <si>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</si>
  <si>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</si>
  <si>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</si>
  <si>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</si>
  <si>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</si>
  <si>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</si>
  <si>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</si>
  <si>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</si>
  <si>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</si>
  <si>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</si>
  <si>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</si>
  <si>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</si>
  <si>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</si>
  <si>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</si>
  <si>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</si>
  <si>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</si>
  <si>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</si>
  <si>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</si>
  <si>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</si>
  <si>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</si>
  <si>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</si>
  <si>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</si>
  <si>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</si>
  <si>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</si>
  <si>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</si>
  <si>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</si>
  <si>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</si>
  <si>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</si>
  <si>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</si>
  <si>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</si>
  <si>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</si>
  <si>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</si>
  <si>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</si>
  <si>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</si>
  <si>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</si>
  <si>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</si>
  <si>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</si>
  <si>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</si>
  <si>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</si>
  <si>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</si>
  <si>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</si>
  <si>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</si>
  <si>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</si>
  <si>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</si>
  <si>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</si>
  <si>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</si>
  <si>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</si>
  <si>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</si>
  <si>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</si>
  <si>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</si>
  <si>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</si>
  <si>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</si>
  <si>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</si>
  <si>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</si>
  <si>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</si>
  <si>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</si>
  <si>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</si>
  <si>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</si>
  <si>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</si>
  <si>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</si>
  <si>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</si>
  <si>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</si>
  <si>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</si>
  <si>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</si>
  <si>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</si>
  <si>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</si>
  <si>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</si>
  <si>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</si>
  <si>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</si>
  <si>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</si>
  <si>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</si>
  <si>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</si>
  <si>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</si>
  <si>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</si>
  <si>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</si>
  <si>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</si>
  <si>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</si>
  <si>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</si>
  <si>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</si>
  <si>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</si>
  <si>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</si>
  <si>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</si>
  <si>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</si>
  <si>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</si>
  <si>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</si>
  <si>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</si>
  <si>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</si>
  <si>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</si>
  <si>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</si>
  <si>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</si>
  <si>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</si>
  <si>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</si>
  <si>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</si>
  <si>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</si>
  <si>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</si>
  <si>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</si>
  <si>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</si>
  <si>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</si>
  <si>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</si>
  <si>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</si>
  <si>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</si>
  <si>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</si>
  <si>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</si>
  <si>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</si>
  <si>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</si>
  <si>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</si>
  <si>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</si>
  <si>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</si>
  <si>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</si>
  <si>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</si>
  <si>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</si>
  <si>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</si>
  <si>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</si>
  <si>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</si>
  <si>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</si>
  <si>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</si>
  <si>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</si>
  <si>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</si>
  <si>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</si>
  <si>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</si>
  <si>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</si>
  <si>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</si>
  <si>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</si>
  <si>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</si>
  <si>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</si>
  <si>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</si>
  <si>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</si>
  <si>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</si>
  <si>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</si>
  <si>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</si>
  <si>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</si>
  <si>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</si>
  <si>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</si>
  <si>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</si>
  <si>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</si>
  <si>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</si>
  <si>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</si>
  <si>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</si>
  <si>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</si>
  <si>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</si>
  <si>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</si>
  <si>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</si>
  <si>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</si>
  <si>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</si>
  <si>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</si>
  <si>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</si>
  <si>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</si>
  <si>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</si>
  <si>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</si>
  <si>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</si>
  <si>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</si>
  <si>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</si>
  <si>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</si>
  <si>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</si>
  <si>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</si>
  <si>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</si>
  <si>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</si>
  <si>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</si>
  <si>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</si>
  <si>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</si>
  <si>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</si>
  <si>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</si>
  <si>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</si>
  <si>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</si>
  <si>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</si>
  <si>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</si>
  <si>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</si>
  <si>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</si>
  <si>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</si>
  <si>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</si>
  <si>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</si>
  <si>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</si>
  <si>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</si>
  <si>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</si>
  <si>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</si>
  <si>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</si>
  <si>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</si>
  <si>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</si>
  <si>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</si>
  <si>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</si>
  <si>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</si>
  <si>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</si>
  <si>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</si>
  <si>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</si>
  <si>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</si>
  <si>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</si>
  <si>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</si>
  <si>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</si>
  <si>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</si>
  <si>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</si>
  <si>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</si>
  <si>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</si>
  <si>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</si>
  <si>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</si>
  <si>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</si>
  <si>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</si>
  <si>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</si>
  <si>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</si>
  <si>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</si>
  <si>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</si>
  <si>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</si>
  <si>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</si>
  <si>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</si>
  <si>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</si>
  <si>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</si>
  <si>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</si>
  <si>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</si>
  <si>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</si>
  <si>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</si>
  <si>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</si>
  <si>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</si>
  <si>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</si>
  <si>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</si>
  <si>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</si>
  <si>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</si>
  <si>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</si>
  <si>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</si>
  <si>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</si>
  <si>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</si>
  <si>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</si>
  <si>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</si>
  <si>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</si>
  <si>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</si>
  <si>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</si>
  <si>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</si>
  <si>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</si>
  <si>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</si>
  <si>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</si>
  <si>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</si>
  <si>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</si>
  <si>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</si>
  <si>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</si>
  <si>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</si>
  <si>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</si>
  <si>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</si>
  <si>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</si>
  <si>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</si>
  <si>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</si>
  <si>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</si>
  <si>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</si>
  <si>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</si>
  <si>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</si>
  <si>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</si>
  <si>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</si>
  <si>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</si>
  <si>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</si>
  <si>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</si>
  <si>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</si>
  <si>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</si>
  <si>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</si>
  <si>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</si>
  <si>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</si>
  <si>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</si>
  <si>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</si>
  <si>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</si>
  <si>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</si>
  <si>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</si>
  <si>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</si>
  <si>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</si>
  <si>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</si>
  <si>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</si>
  <si>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</si>
  <si>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</si>
  <si>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</si>
  <si>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</si>
  <si>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</si>
  <si>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</si>
  <si>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</si>
  <si>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</si>
  <si>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</si>
  <si>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</si>
  <si>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</si>
  <si>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</si>
  <si>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</si>
  <si>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</si>
  <si>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</si>
  <si>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</si>
  <si>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</si>
  <si>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</si>
  <si>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</si>
  <si>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</si>
  <si>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</si>
  <si>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</si>
  <si>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</si>
  <si>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</si>
  <si>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</si>
  <si>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</si>
  <si>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</si>
  <si>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</si>
  <si>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</si>
  <si>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</si>
  <si>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</si>
  <si>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</si>
  <si>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</si>
  <si>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</si>
  <si>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</si>
  <si>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</si>
  <si>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</si>
  <si>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</si>
  <si>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</si>
  <si>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</si>
  <si>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</si>
  <si>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</si>
  <si>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</si>
  <si>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</si>
  <si>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</si>
  <si>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</si>
  <si>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</si>
  <si>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</si>
  <si>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</si>
  <si>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</si>
  <si>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</si>
  <si>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</si>
  <si>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</si>
  <si>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</si>
  <si>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</si>
  <si>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</si>
  <si>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</si>
  <si>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</si>
  <si>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</si>
  <si>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</si>
  <si>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</si>
  <si>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</si>
  <si>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</si>
  <si>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</si>
  <si>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</si>
  <si>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</si>
  <si>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</si>
  <si>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</si>
  <si>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</si>
  <si>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</si>
  <si>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</si>
  <si>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</si>
  <si>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</si>
  <si>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</si>
  <si>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</si>
  <si>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</si>
  <si>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</si>
  <si>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</si>
  <si>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</si>
  <si>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</si>
  <si>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</si>
  <si>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</si>
  <si>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</si>
  <si>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</si>
  <si>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</si>
  <si>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</si>
  <si>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</si>
  <si>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</si>
  <si>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</si>
  <si>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</si>
  <si>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</si>
  <si>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</si>
  <si>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</si>
  <si>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</si>
  <si>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</si>
  <si>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</si>
  <si>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</si>
  <si>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</si>
  <si>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</si>
  <si>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</si>
  <si>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</si>
  <si>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</si>
  <si>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</si>
  <si>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</si>
  <si>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</si>
  <si>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</si>
  <si>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</si>
  <si>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</si>
  <si>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</si>
  <si>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</si>
  <si>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</si>
  <si>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</si>
  <si>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</si>
  <si>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</si>
  <si>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</si>
  <si>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</si>
  <si>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</si>
  <si>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</si>
  <si>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</si>
  <si>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</si>
  <si>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</si>
  <si>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</si>
  <si>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</si>
  <si>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</si>
  <si>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</si>
  <si>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</si>
  <si>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</si>
  <si>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</si>
  <si>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</si>
  <si>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</si>
  <si>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</si>
  <si>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</si>
  <si>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</si>
  <si>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</si>
  <si>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</si>
  <si>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</si>
  <si>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</si>
  <si>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</si>
  <si>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</si>
  <si>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</si>
  <si>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</si>
  <si>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</si>
  <si>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</si>
  <si>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</si>
  <si>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</si>
  <si>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</si>
  <si>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</si>
  <si>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</si>
  <si>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</si>
  <si>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</si>
  <si>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</si>
  <si>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</si>
  <si>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</si>
  <si>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</si>
  <si>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</si>
  <si>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</si>
  <si>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</si>
  <si>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</si>
  <si>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</si>
  <si>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</si>
  <si>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</si>
  <si>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</si>
  <si>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</si>
  <si>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</si>
  <si>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</si>
  <si>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</si>
  <si>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</si>
  <si>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</si>
  <si>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</si>
  <si>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</si>
  <si>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</si>
  <si>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</si>
  <si>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</si>
  <si>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</si>
  <si>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</si>
  <si>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</si>
  <si>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</si>
  <si>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</si>
  <si>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</si>
  <si>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</si>
  <si>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</si>
  <si>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</si>
  <si>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</si>
  <si>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</si>
  <si>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</si>
  <si>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</si>
  <si>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</si>
  <si>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</si>
  <si>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</si>
  <si>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</si>
  <si>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</si>
  <si>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</si>
  <si>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</si>
  <si>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</si>
  <si>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</si>
  <si>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</si>
  <si>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</si>
  <si>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</si>
  <si>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</si>
  <si>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</si>
  <si>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</si>
  <si>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</si>
  <si>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</si>
  <si>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</si>
  <si>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</si>
  <si>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</si>
  <si>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</si>
  <si>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</si>
  <si>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</si>
  <si>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</si>
  <si>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</si>
  <si>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</si>
  <si>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</si>
  <si>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</si>
  <si>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</si>
  <si>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</si>
  <si>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</si>
  <si>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</si>
  <si>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</si>
  <si>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</si>
  <si>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</si>
  <si>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</si>
  <si>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</si>
  <si>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</si>
  <si>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</si>
  <si>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</si>
  <si>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</si>
  <si>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</si>
  <si>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</si>
  <si>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</si>
  <si>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</si>
  <si>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</si>
  <si>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</si>
  <si>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</si>
  <si>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</si>
  <si>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</si>
  <si>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</si>
  <si>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</si>
  <si>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</si>
  <si>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</si>
  <si>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</si>
  <si>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</si>
  <si>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</si>
  <si>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</si>
  <si>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</si>
  <si>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</si>
  <si>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</si>
  <si>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</si>
  <si>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</si>
  <si>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</si>
  <si>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</si>
  <si>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</si>
  <si>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</si>
  <si>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</si>
  <si>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</si>
  <si>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</si>
  <si>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</si>
  <si>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</si>
  <si>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</si>
  <si>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</si>
  <si>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</si>
  <si>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</si>
  <si>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</si>
  <si>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</si>
  <si>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</si>
  <si>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</si>
  <si>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</si>
  <si>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</si>
  <si>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</si>
  <si>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</si>
  <si>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</si>
  <si>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</si>
  <si>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</si>
  <si>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</si>
  <si>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</si>
  <si>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</si>
  <si>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</si>
  <si>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</si>
  <si>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</si>
  <si>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</si>
  <si>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</si>
  <si>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</si>
  <si>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</si>
  <si>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</si>
  <si>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</si>
  <si>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</si>
  <si>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</si>
  <si>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</si>
  <si>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</si>
  <si>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</si>
  <si>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</si>
  <si>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</si>
  <si>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</si>
  <si>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</si>
  <si>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</si>
  <si>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</si>
  <si>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</si>
  <si>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</si>
  <si>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</si>
  <si>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</si>
  <si>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</si>
  <si>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</si>
  <si>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</si>
  <si>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</si>
  <si>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</si>
  <si>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</si>
  <si>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</si>
  <si>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</si>
  <si>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</si>
  <si>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</si>
  <si>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</si>
  <si>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</si>
  <si>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</si>
  <si>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</si>
  <si>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</si>
  <si>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</si>
  <si>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</si>
  <si>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</si>
  <si>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</si>
  <si>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</si>
  <si>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</si>
  <si>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</si>
  <si>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</si>
  <si>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</si>
  <si>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</si>
  <si>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</si>
  <si>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</si>
  <si>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</si>
  <si>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</si>
  <si>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</si>
  <si>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</si>
  <si>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</si>
  <si>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</si>
  <si>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</si>
  <si>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</si>
  <si>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</si>
  <si>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</si>
  <si>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</si>
  <si>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</si>
  <si>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</si>
  <si>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</si>
  <si>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</si>
  <si>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</si>
  <si>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</si>
  <si>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</si>
  <si>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</si>
  <si>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</si>
  <si>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</si>
  <si>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</si>
  <si>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</si>
  <si>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</si>
  <si>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</si>
  <si>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</si>
  <si>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</si>
  <si>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</si>
  <si>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</si>
  <si>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</si>
  <si>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</si>
  <si>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</si>
  <si>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</si>
  <si>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</si>
  <si>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</si>
  <si>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</si>
  <si>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</si>
  <si>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</si>
  <si>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</si>
  <si>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</si>
  <si>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</si>
  <si>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</si>
  <si>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</si>
  <si>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</si>
  <si>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</si>
  <si>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</si>
  <si>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</si>
  <si>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</si>
  <si>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</si>
  <si>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</si>
  <si>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</si>
  <si>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</si>
  <si>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</si>
  <si>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</si>
  <si>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</si>
  <si>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</si>
  <si>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</si>
  <si>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</si>
  <si>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</si>
  <si>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</si>
  <si>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</si>
  <si>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</si>
  <si>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</si>
  <si>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</si>
  <si>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</si>
  <si>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</si>
  <si>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</si>
  <si>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</si>
  <si>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</si>
  <si>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</si>
  <si>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</si>
  <si>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</si>
  <si>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</si>
  <si>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</si>
  <si>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</si>
  <si>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</si>
  <si>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</si>
  <si>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</si>
  <si>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</si>
  <si>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</si>
  <si>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</si>
  <si>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</si>
  <si>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</si>
  <si>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</si>
  <si>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</si>
  <si>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</si>
  <si>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</si>
  <si>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</si>
  <si>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</si>
  <si>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</si>
  <si>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</si>
  <si>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</si>
  <si>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</si>
  <si>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</si>
  <si>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</si>
  <si>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</si>
  <si>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</si>
  <si>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</si>
  <si>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</si>
  <si>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</si>
  <si>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</si>
  <si>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</si>
  <si>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</si>
  <si>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</si>
  <si>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</si>
  <si>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</si>
  <si>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</si>
  <si>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</si>
  <si>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</si>
  <si>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</si>
  <si>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</si>
  <si>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</si>
  <si>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</si>
  <si>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</si>
  <si>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</si>
  <si>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</si>
  <si>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</si>
  <si>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</si>
  <si>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</si>
  <si>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</si>
  <si>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</si>
  <si>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</si>
  <si>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</si>
  <si>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</si>
  <si>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</si>
  <si>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</si>
  <si>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</si>
  <si>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</si>
  <si>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</si>
  <si>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</si>
  <si>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</si>
  <si>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</si>
  <si>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</si>
  <si>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</si>
  <si>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</si>
  <si>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</si>
  <si>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</si>
  <si>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</si>
  <si>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</si>
  <si>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</si>
  <si>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</si>
  <si>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</si>
  <si>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</si>
  <si>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</si>
  <si>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</si>
  <si>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</si>
  <si>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</si>
  <si>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</si>
  <si>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</si>
  <si>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</si>
  <si>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</si>
  <si>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</si>
  <si>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</si>
  <si>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</si>
  <si>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</si>
  <si>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</si>
  <si>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</si>
  <si>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</si>
  <si>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</si>
  <si>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</si>
  <si>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</si>
  <si>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</si>
  <si>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</si>
  <si>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</si>
  <si>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</si>
  <si>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</si>
  <si>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</si>
  <si>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</si>
  <si>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</si>
  <si>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</si>
  <si>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</si>
  <si>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</si>
  <si>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</si>
  <si>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</si>
  <si>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</si>
  <si>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</si>
  <si>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</si>
  <si>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</si>
  <si>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</si>
  <si>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</si>
  <si>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</si>
  <si>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</si>
  <si>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</si>
  <si>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</si>
  <si>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</si>
  <si>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</si>
  <si>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</si>
  <si>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</si>
  <si>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</si>
  <si>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</si>
  <si>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</si>
  <si>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</si>
  <si>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</si>
  <si>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</si>
  <si>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</si>
  <si>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</si>
  <si>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</si>
  <si>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</si>
  <si>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</si>
  <si>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</si>
  <si>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</si>
  <si>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</si>
  <si>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</si>
  <si>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</si>
  <si>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</si>
  <si>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</si>
  <si>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</si>
  <si>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</si>
  <si>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</si>
  <si>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</si>
  <si>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</si>
  <si>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</si>
  <si>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</si>
  <si>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</si>
  <si>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</si>
  <si>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</si>
  <si>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</si>
  <si>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</si>
  <si>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</si>
  <si>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</si>
  <si>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</si>
  <si>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</si>
  <si>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</si>
  <si>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</si>
  <si>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</si>
  <si>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</si>
  <si>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</si>
  <si>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</si>
  <si>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</si>
  <si>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</si>
  <si>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</si>
  <si>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</si>
  <si>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</si>
  <si>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</si>
  <si>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</si>
  <si>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</si>
  <si>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</si>
  <si>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</si>
  <si>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</si>
  <si>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</si>
  <si>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</si>
  <si>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</si>
  <si>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</si>
  <si>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</si>
  <si>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</si>
  <si>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</si>
  <si>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</si>
  <si>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</si>
  <si>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</si>
  <si>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</si>
  <si>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</si>
  <si>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</si>
  <si>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</si>
  <si>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</si>
  <si>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</si>
  <si>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</si>
  <si>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</si>
  <si>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</si>
  <si>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</si>
  <si>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</si>
  <si>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</si>
  <si>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</si>
  <si>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</si>
  <si>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</si>
  <si>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</si>
  <si>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</si>
  <si>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</si>
  <si>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</si>
  <si>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</si>
  <si>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</si>
  <si>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</si>
  <si>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</si>
  <si>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</si>
  <si>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</si>
  <si>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</si>
  <si>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</si>
  <si>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</si>
  <si>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</si>
  <si>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</si>
  <si>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</si>
  <si>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</si>
  <si>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</si>
  <si>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</si>
  <si>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</si>
  <si>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</si>
  <si>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</si>
  <si>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</si>
  <si>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</si>
  <si>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</si>
  <si>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</si>
  <si>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</si>
  <si>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</si>
  <si>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</si>
  <si>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</si>
  <si>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</si>
  <si>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</si>
  <si>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</si>
  <si>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</si>
  <si>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</si>
  <si>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</si>
  <si>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</si>
  <si>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</si>
  <si>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</si>
  <si>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</si>
  <si>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</si>
  <si>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</si>
  <si>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</si>
  <si>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</si>
  <si>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</si>
  <si>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</si>
  <si>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</si>
  <si>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</si>
  <si>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</si>
  <si>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</si>
  <si>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</si>
  <si>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</si>
  <si>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</si>
  <si>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</si>
  <si>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</si>
  <si>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</si>
  <si>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</si>
  <si>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</si>
  <si>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</si>
  <si>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</si>
  <si>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</si>
  <si>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</si>
  <si>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</si>
  <si>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</si>
  <si>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</si>
  <si>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</si>
  <si>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</si>
  <si>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</si>
  <si>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</si>
  <si>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</si>
  <si>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</si>
  <si>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</si>
  <si>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</si>
  <si>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</si>
  <si>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</si>
  <si>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</si>
  <si>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</si>
  <si>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</si>
  <si>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</si>
  <si>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</si>
  <si>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</si>
  <si>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</si>
  <si>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</si>
  <si>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</si>
  <si>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</si>
  <si>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</si>
  <si>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</si>
  <si>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</si>
  <si>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</si>
  <si>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</si>
  <si>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</si>
  <si>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</si>
  <si>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</si>
  <si>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</si>
  <si>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</si>
  <si>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</si>
  <si>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</si>
  <si>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</si>
  <si>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</si>
  <si>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</si>
  <si>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</si>
  <si>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</si>
  <si>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</si>
  <si>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</si>
  <si>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</si>
  <si>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</si>
  <si>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</si>
  <si>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</si>
  <si>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</si>
  <si>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</si>
  <si>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</si>
  <si>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</si>
  <si>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</si>
  <si>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</si>
  <si>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</si>
  <si>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</si>
  <si>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</si>
  <si>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</si>
  <si>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</si>
  <si>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</si>
  <si>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</si>
  <si>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</si>
  <si>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</si>
  <si>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</si>
  <si>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</si>
  <si>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</si>
  <si>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</si>
  <si>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</si>
  <si>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</si>
  <si>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</si>
  <si>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</si>
  <si>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</si>
  <si>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</si>
  <si>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</si>
  <si>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</si>
  <si>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</si>
  <si>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</si>
  <si>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</si>
  <si>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</si>
  <si>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</si>
  <si>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</si>
  <si>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</si>
  <si>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</si>
  <si>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</si>
  <si>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</si>
  <si>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</si>
  <si>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</si>
  <si>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</si>
  <si>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</si>
  <si>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</si>
  <si>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</si>
  <si>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</si>
  <si>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</si>
  <si>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</si>
  <si>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</si>
  <si>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</si>
  <si>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</si>
  <si>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</si>
  <si>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</si>
  <si>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</si>
  <si>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</si>
  <si>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</si>
  <si>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</si>
  <si>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</si>
  <si>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</si>
  <si>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</si>
  <si>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</si>
  <si>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</si>
  <si>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</si>
  <si>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</si>
  <si>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</si>
  <si>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</si>
  <si>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</si>
  <si>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</si>
  <si>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</si>
  <si>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</si>
  <si>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</si>
  <si>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</si>
  <si>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</si>
  <si>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</si>
  <si>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</si>
  <si>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</si>
  <si>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</si>
  <si>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</si>
  <si>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</si>
  <si>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</si>
  <si>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</si>
  <si>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</si>
  <si>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</si>
  <si>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</si>
  <si>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</si>
  <si>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</si>
  <si>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</si>
  <si>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</si>
  <si>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</si>
  <si>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</si>
  <si>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</si>
  <si>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</si>
  <si>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</si>
  <si>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</si>
  <si>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</si>
  <si>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</si>
  <si>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</si>
  <si>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</si>
  <si>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</si>
  <si>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</si>
  <si>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</si>
  <si>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</si>
  <si>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</si>
  <si>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</si>
  <si>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</si>
  <si>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</si>
  <si>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</si>
  <si>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</si>
  <si>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</si>
  <si>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</si>
  <si>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</si>
  <si>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</si>
  <si>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</si>
  <si>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</si>
  <si>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</si>
  <si>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</si>
  <si>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</si>
  <si>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</si>
  <si>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</si>
  <si>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</si>
  <si>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</si>
  <si>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</si>
  <si>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</si>
  <si>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</si>
  <si>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</si>
  <si>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</si>
  <si>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</si>
  <si>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</si>
  <si>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</si>
  <si>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</si>
  <si>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</si>
  <si>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</si>
  <si>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</si>
  <si>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</si>
  <si>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</si>
  <si>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</si>
  <si>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</si>
  <si>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</si>
  <si>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</si>
  <si>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</si>
  <si>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</si>
  <si>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</si>
  <si>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</si>
  <si>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</si>
  <si>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</si>
  <si>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</si>
  <si>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</si>
  <si>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</si>
  <si>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</si>
  <si>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</si>
  <si>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</si>
  <si>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</si>
  <si>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</si>
  <si>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</si>
  <si>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</si>
  <si>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</si>
  <si>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</si>
  <si>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</si>
  <si>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</si>
  <si>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</si>
  <si>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</si>
  <si>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</si>
  <si>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</si>
  <si>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</si>
  <si>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</si>
  <si>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</si>
  <si>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</si>
  <si>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</si>
  <si>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</si>
  <si>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</si>
  <si>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</si>
  <si>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</si>
  <si>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</si>
  <si>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</si>
  <si>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</si>
  <si>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</si>
  <si>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</si>
  <si>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</si>
  <si>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</si>
  <si>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</si>
  <si>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</si>
  <si>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</si>
  <si>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</si>
  <si>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</si>
  <si>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</si>
  <si>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</si>
  <si>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</si>
  <si>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</si>
  <si>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</si>
  <si>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</si>
  <si>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</si>
  <si>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</si>
  <si>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</si>
  <si>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</si>
  <si>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</si>
  <si>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</si>
  <si>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</si>
  <si>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</si>
  <si>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</si>
  <si>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</si>
  <si>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</si>
  <si>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</si>
  <si>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</si>
  <si>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</si>
  <si>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</si>
  <si>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</si>
  <si>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</si>
  <si>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</si>
  <si>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</si>
  <si>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</si>
  <si>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</si>
  <si>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</si>
  <si>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</si>
  <si>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</si>
  <si>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</si>
  <si>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</si>
  <si>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</si>
  <si>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</si>
  <si>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</si>
  <si>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</si>
  <si>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</si>
  <si>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</si>
  <si>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</si>
  <si>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</si>
  <si>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</si>
  <si>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</si>
  <si>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</si>
  <si>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</si>
  <si>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</si>
  <si>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</si>
  <si>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</si>
  <si>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</si>
  <si>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</si>
  <si>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</si>
  <si>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</si>
  <si>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</si>
  <si>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</si>
  <si>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</si>
  <si>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</si>
  <si>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</si>
  <si>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</si>
  <si>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</si>
  <si>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</si>
  <si>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</si>
  <si>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</si>
  <si>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</si>
  <si>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</si>
  <si>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</si>
  <si>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</si>
  <si>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</si>
  <si>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</si>
  <si>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</si>
  <si>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</si>
  <si>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</si>
  <si>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</si>
  <si>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</si>
  <si>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</si>
  <si>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</si>
  <si>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</si>
  <si>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</si>
  <si>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</si>
  <si>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</si>
  <si>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</si>
  <si>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</si>
  <si>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</si>
  <si>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</si>
  <si>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</si>
  <si>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</si>
  <si>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</si>
  <si>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</si>
  <si>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</si>
  <si>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</si>
  <si>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</si>
  <si>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</si>
  <si>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</si>
  <si>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</si>
  <si>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</si>
  <si>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</si>
  <si>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</si>
  <si>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</si>
  <si>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</si>
  <si>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</si>
  <si>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</si>
  <si>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</si>
  <si>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</si>
  <si>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</si>
  <si>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</si>
  <si>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</si>
  <si>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</si>
  <si>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</si>
  <si>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</si>
  <si>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</si>
  <si>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</si>
  <si>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</si>
  <si>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</si>
  <si>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</si>
  <si>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</si>
  <si>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</si>
  <si>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</si>
  <si>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</si>
  <si>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</si>
  <si>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</si>
  <si>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</si>
  <si>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</si>
  <si>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</si>
  <si>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</si>
  <si>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</si>
  <si>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</si>
  <si>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</si>
  <si>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</si>
  <si>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</si>
  <si>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</si>
  <si>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</si>
  <si>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</si>
  <si>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</si>
  <si>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</si>
  <si>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</si>
  <si>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</si>
  <si>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</si>
  <si>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</si>
  <si>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</si>
  <si>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</si>
  <si>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</si>
  <si>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</si>
  <si>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</si>
  <si>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</si>
  <si>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</si>
  <si>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</si>
  <si>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</si>
  <si>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</si>
  <si>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</si>
  <si>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</si>
  <si>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</si>
  <si>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</si>
  <si>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</si>
  <si>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</si>
  <si>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</si>
  <si>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</si>
  <si>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</si>
  <si>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</si>
  <si>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</si>
  <si>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</si>
  <si>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</si>
  <si>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</si>
  <si>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</si>
  <si>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</si>
  <si>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</si>
  <si>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</si>
  <si>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</si>
  <si>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</si>
  <si>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</si>
  <si>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</si>
  <si>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</si>
  <si>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</si>
  <si>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</si>
  <si>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</si>
  <si>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</si>
  <si>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</si>
  <si>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</si>
  <si>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</si>
  <si>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</si>
  <si>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</si>
  <si>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</si>
  <si>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</si>
  <si>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</si>
  <si>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</si>
  <si>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</si>
  <si>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</si>
  <si>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</si>
  <si>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</si>
  <si>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</si>
  <si>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</si>
  <si>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</si>
  <si>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</si>
  <si>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</si>
  <si>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</si>
  <si>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</si>
  <si>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</si>
  <si>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</si>
  <si>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</si>
  <si>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</si>
  <si>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</si>
  <si>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</si>
  <si>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</si>
  <si>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</si>
  <si>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</si>
  <si>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</si>
  <si>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</si>
  <si>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</si>
  <si>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</si>
  <si>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</si>
  <si>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</si>
  <si>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</si>
  <si>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</si>
  <si>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</si>
  <si>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</si>
  <si>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</si>
  <si>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</si>
  <si>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</si>
  <si>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</si>
  <si>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</si>
  <si>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</si>
  <si>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</si>
  <si>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</si>
  <si>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</si>
  <si>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</si>
  <si>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</si>
  <si>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</si>
  <si>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</si>
  <si>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</si>
  <si>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</si>
  <si>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</si>
  <si>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</si>
  <si>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</si>
  <si>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</si>
  <si>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</si>
  <si>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</si>
  <si>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</si>
  <si>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</si>
  <si>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</si>
  <si>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</si>
  <si>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</si>
  <si>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</si>
  <si>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</si>
  <si>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</si>
  <si>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</si>
  <si>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</si>
  <si>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</si>
  <si>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</si>
  <si>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</si>
  <si>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</si>
  <si>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</si>
  <si>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</si>
  <si>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</si>
  <si>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</si>
  <si>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</si>
  <si>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</si>
  <si>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</si>
  <si>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</si>
  <si>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</si>
  <si>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</si>
  <si>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</si>
  <si>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</si>
  <si>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</si>
  <si>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</si>
  <si>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</si>
  <si>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</si>
  <si>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</si>
  <si>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</si>
  <si>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</si>
  <si>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</si>
  <si>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</si>
  <si>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</si>
  <si>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</si>
  <si>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</si>
  <si>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</si>
  <si>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</si>
  <si>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</si>
  <si>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</si>
  <si>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</si>
  <si>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</si>
  <si>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</si>
  <si>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</si>
  <si>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</si>
  <si>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</si>
  <si>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</si>
  <si>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</si>
  <si>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</si>
  <si>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</si>
  <si>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</si>
  <si>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</si>
  <si>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</si>
  <si>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</si>
  <si>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</si>
  <si>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</si>
  <si>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</si>
  <si>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</si>
  <si>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</si>
  <si>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</si>
  <si>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</si>
  <si>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</si>
  <si>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</si>
  <si>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</si>
  <si>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</si>
  <si>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</si>
  <si>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</si>
  <si>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</si>
  <si>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</si>
  <si>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</si>
  <si>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</si>
  <si>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</si>
  <si>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</si>
  <si>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</si>
  <si>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</si>
  <si>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</si>
  <si>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</si>
  <si>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</si>
  <si>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</si>
  <si>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</si>
  <si>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</si>
  <si>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</si>
  <si>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</si>
  <si>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</si>
  <si>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</si>
  <si>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</si>
  <si>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</si>
  <si>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</si>
  <si>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</si>
  <si>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</si>
  <si>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</si>
  <si>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</si>
  <si>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</si>
  <si>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</si>
  <si>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</si>
  <si>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</si>
  <si>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</si>
  <si>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</si>
  <si>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</si>
  <si>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</si>
  <si>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</si>
  <si>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</si>
  <si>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</si>
  <si>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</si>
  <si>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</si>
  <si>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</si>
  <si>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</si>
  <si>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</si>
  <si>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</si>
  <si>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</si>
  <si>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</si>
  <si>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</si>
  <si>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</si>
  <si>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</si>
  <si>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</si>
  <si>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</si>
  <si>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</si>
  <si>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</si>
  <si>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</si>
  <si>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</si>
  <si>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</si>
  <si>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</si>
  <si>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</si>
  <si>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</si>
  <si>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</si>
  <si>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</si>
  <si>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</si>
  <si>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</si>
  <si>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</si>
  <si>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</si>
  <si>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</si>
  <si>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</si>
  <si>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</si>
  <si>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</si>
  <si>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</si>
  <si>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</si>
  <si>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</si>
  <si>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</si>
  <si>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</si>
  <si>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</si>
  <si>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</si>
  <si>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</si>
  <si>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</si>
  <si>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</si>
  <si>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</si>
  <si>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</si>
  <si>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</si>
  <si>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</si>
  <si>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</si>
  <si>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</si>
  <si>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</si>
  <si>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</si>
  <si>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</si>
  <si>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</si>
  <si>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</si>
  <si>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</si>
  <si>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</si>
  <si>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</si>
  <si>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</si>
  <si>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</si>
  <si>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</si>
  <si>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</si>
  <si>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</si>
  <si>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</si>
  <si>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</si>
  <si>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</si>
  <si>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</si>
  <si>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</si>
  <si>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</si>
  <si>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</si>
  <si>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</si>
  <si>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</si>
  <si>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</si>
  <si>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</si>
  <si>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</si>
  <si>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</si>
  <si>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</si>
  <si>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</si>
  <si>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</si>
  <si>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</si>
  <si>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</si>
  <si>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</si>
  <si>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</si>
  <si>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</si>
  <si>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</si>
  <si>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</si>
  <si>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</si>
  <si>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</si>
  <si>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</si>
  <si>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</si>
  <si>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</si>
  <si>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</si>
  <si>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</si>
  <si>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</si>
  <si>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</si>
  <si>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</si>
  <si>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</si>
  <si>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</si>
  <si>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</si>
  <si>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</si>
  <si>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</si>
  <si>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</si>
  <si>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</si>
  <si>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</si>
  <si>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</si>
  <si>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</si>
  <si>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</si>
  <si>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</si>
  <si>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</si>
  <si>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</si>
  <si>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</si>
  <si>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</si>
  <si>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</si>
  <si>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</si>
  <si>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</si>
  <si>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</si>
  <si>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</si>
  <si>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</si>
  <si>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</si>
  <si>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</si>
  <si>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</si>
  <si>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</si>
  <si>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</si>
  <si>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</si>
  <si>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</si>
  <si>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</si>
  <si>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</si>
  <si>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</si>
  <si>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</si>
  <si>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</si>
  <si>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</si>
  <si>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</si>
  <si>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</si>
  <si>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</si>
  <si>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</si>
  <si>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</si>
  <si>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</si>
  <si>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</si>
  <si>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</si>
  <si>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</si>
  <si>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</si>
  <si>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</si>
  <si>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</si>
  <si>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</si>
  <si>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</si>
  <si>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</si>
  <si>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</si>
  <si>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</si>
  <si>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</si>
  <si>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</si>
  <si>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</si>
  <si>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</si>
  <si>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</si>
  <si>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</si>
  <si>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</si>
  <si>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</si>
  <si>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</si>
  <si>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</si>
  <si>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</si>
  <si>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</si>
  <si>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</si>
  <si>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</si>
  <si>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</si>
  <si>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</si>
  <si>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</si>
  <si>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</si>
  <si>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</si>
  <si>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</si>
  <si>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</si>
  <si>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</si>
  <si>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</si>
  <si>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</si>
  <si>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</si>
  <si>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</si>
  <si>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</si>
  <si>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</si>
  <si>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</si>
  <si>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</si>
  <si>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</si>
  <si>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</si>
  <si>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</si>
  <si>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</si>
  <si>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</si>
  <si>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</si>
  <si>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</si>
  <si>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</si>
  <si>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</si>
  <si>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</si>
  <si>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</si>
  <si>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</si>
  <si>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</si>
  <si>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</si>
  <si>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</si>
  <si>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</si>
  <si>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</si>
  <si>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</si>
  <si>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</si>
  <si>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</si>
  <si>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</si>
  <si>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</si>
  <si>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</si>
  <si>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</si>
  <si>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</si>
  <si>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</si>
  <si>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</si>
  <si>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</si>
  <si>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</si>
  <si>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</si>
  <si>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</si>
  <si>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</si>
  <si>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</si>
  <si>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</si>
  <si>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</si>
  <si>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</si>
  <si>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</si>
  <si>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</si>
  <si>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</si>
  <si>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</si>
  <si>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</si>
  <si>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</si>
  <si>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</si>
  <si>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</si>
  <si>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</si>
  <si>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</si>
  <si>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</si>
  <si>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</si>
  <si>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</si>
  <si>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</si>
  <si>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</si>
  <si>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</si>
  <si>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</si>
  <si>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</si>
  <si>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</si>
  <si>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</si>
  <si>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</si>
  <si>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</si>
  <si>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</si>
  <si>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</si>
  <si>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</si>
  <si>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</si>
  <si>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</si>
  <si>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</si>
  <si>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</si>
  <si>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</si>
  <si>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</si>
  <si>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</si>
  <si>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</si>
  <si>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</si>
  <si>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</si>
  <si>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</si>
  <si>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</si>
  <si>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</si>
  <si>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</si>
  <si>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</si>
  <si>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</si>
  <si>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</si>
  <si>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</si>
  <si>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</si>
  <si>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</si>
  <si>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</si>
  <si>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</si>
  <si>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</si>
  <si>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</si>
  <si>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</si>
  <si>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</si>
  <si>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</si>
  <si>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</si>
  <si>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</si>
  <si>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</si>
  <si>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</si>
  <si>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</si>
  <si>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</si>
  <si>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</si>
  <si>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</si>
  <si>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</si>
  <si>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</si>
  <si>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</si>
  <si>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</si>
  <si>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</si>
  <si>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</si>
  <si>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</si>
  <si>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</si>
  <si>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</si>
  <si>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</si>
  <si>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</si>
  <si>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</si>
  <si>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</si>
  <si>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</si>
  <si>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</si>
  <si>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</si>
  <si>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</si>
  <si>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</si>
  <si>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</si>
  <si>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</si>
  <si>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</si>
  <si>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</si>
  <si>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</si>
  <si>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</si>
  <si>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</si>
  <si>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</si>
  <si>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</si>
  <si>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</si>
  <si>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</si>
  <si>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</si>
  <si>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</si>
  <si>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</si>
  <si>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</si>
  <si>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</si>
  <si>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</si>
  <si>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</si>
  <si>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</si>
  <si>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</si>
  <si>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</si>
  <si>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</si>
  <si>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</si>
  <si>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</si>
  <si>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</si>
  <si>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</si>
  <si>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</si>
  <si>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</si>
  <si>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</si>
  <si>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</si>
  <si>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</si>
  <si>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</si>
  <si>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</si>
  <si>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</si>
  <si>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</si>
  <si>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</si>
  <si>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</si>
  <si>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</si>
  <si>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</si>
  <si>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</si>
  <si>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</si>
  <si>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</si>
  <si>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</si>
  <si>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</si>
  <si>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</si>
  <si>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</si>
  <si>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</si>
  <si>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</si>
  <si>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</si>
  <si>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</si>
  <si>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</si>
  <si>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</si>
  <si>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</si>
  <si>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</si>
  <si>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</si>
  <si>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</si>
  <si>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</si>
  <si>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</si>
  <si>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</si>
  <si>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</si>
  <si>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</si>
  <si>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</si>
  <si>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</si>
  <si>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</si>
  <si>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</si>
  <si>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</si>
  <si>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</si>
  <si>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</si>
  <si>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</si>
  <si>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</si>
  <si>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</si>
  <si>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</si>
  <si>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</si>
  <si>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</si>
  <si>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</si>
  <si>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</si>
  <si>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</si>
  <si>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</si>
  <si>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</si>
  <si>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</si>
  <si>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</si>
  <si>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</si>
  <si>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</si>
  <si>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</si>
  <si>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</si>
  <si>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</si>
  <si>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</si>
  <si>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</si>
  <si>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</si>
  <si>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</si>
  <si>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</si>
  <si>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</si>
  <si>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</si>
  <si>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</si>
  <si>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</si>
  <si>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</si>
  <si>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</si>
  <si>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</si>
  <si>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</si>
  <si>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</si>
  <si>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</si>
  <si>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</si>
  <si>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</si>
  <si>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</si>
  <si>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</si>
  <si>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</si>
  <si>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</si>
  <si>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</si>
  <si>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</si>
  <si>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</si>
  <si>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</si>
  <si>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</si>
  <si>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</si>
  <si>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</si>
  <si>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</si>
  <si>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</si>
  <si>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</si>
  <si>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</si>
  <si>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</si>
  <si>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</si>
  <si>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</si>
  <si>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</si>
  <si>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</si>
  <si>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</si>
  <si>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</si>
  <si>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</si>
  <si>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</si>
  <si>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</si>
  <si>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</si>
  <si>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</si>
  <si>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</si>
  <si>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</si>
  <si>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</si>
  <si>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</si>
  <si>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</si>
  <si>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</si>
  <si>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</si>
  <si>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</si>
  <si>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</si>
  <si>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</si>
  <si>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</si>
  <si>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</si>
  <si>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</si>
  <si>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</si>
  <si>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</si>
  <si>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</si>
  <si>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</si>
  <si>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</si>
  <si>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</si>
  <si>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</si>
  <si>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</si>
  <si>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</si>
  <si>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</si>
  <si>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</si>
  <si>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</si>
  <si>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</si>
  <si>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</si>
  <si>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</si>
  <si>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</si>
  <si>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</si>
  <si>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</si>
  <si>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</si>
  <si>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</si>
  <si>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</si>
  <si>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</si>
  <si>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</si>
  <si>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</si>
  <si>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</si>
  <si>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</si>
  <si>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</si>
  <si>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</si>
  <si>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</si>
  <si>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</si>
  <si>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</si>
  <si>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</si>
  <si>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</si>
  <si>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</si>
  <si>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</si>
  <si>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</si>
  <si>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</si>
  <si>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</si>
  <si>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</si>
  <si>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</si>
  <si>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</si>
  <si>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</si>
  <si>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</si>
  <si>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</si>
  <si>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</si>
  <si>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</si>
  <si>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</si>
  <si>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</si>
  <si>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</si>
  <si>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</si>
  <si>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</si>
  <si>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</si>
  <si>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</si>
  <si>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</si>
  <si>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</si>
  <si>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</si>
  <si>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</si>
  <si>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</si>
  <si>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</si>
  <si>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</si>
  <si>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</si>
  <si>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</si>
  <si>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</si>
  <si>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</si>
  <si>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</si>
  <si>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</si>
  <si>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</si>
  <si>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</si>
  <si>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</si>
  <si>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</si>
  <si>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</si>
  <si>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</si>
  <si>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</si>
  <si>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</si>
  <si>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</si>
  <si>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</si>
  <si>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</si>
  <si>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</si>
  <si>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</si>
  <si>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</si>
  <si>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</si>
  <si>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</si>
  <si>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</si>
  <si>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</si>
  <si>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</si>
  <si>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</si>
  <si>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</si>
  <si>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</si>
  <si>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</si>
  <si>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</si>
  <si>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</si>
  <si>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</si>
  <si>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</si>
  <si>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</si>
  <si>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</si>
  <si>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</si>
  <si>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</si>
  <si>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</si>
  <si>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</si>
  <si>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</si>
  <si>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</si>
  <si>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</si>
  <si>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</si>
  <si>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</si>
  <si>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</si>
  <si>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</si>
  <si>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</si>
  <si>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</si>
  <si>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</si>
  <si>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</si>
  <si>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</si>
  <si>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</si>
  <si>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</si>
  <si>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</si>
  <si>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</si>
  <si>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</si>
  <si>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</si>
  <si>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</si>
  <si>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</si>
  <si>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</si>
  <si>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</si>
  <si>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</si>
  <si>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</si>
  <si>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</si>
  <si>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</si>
  <si>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</si>
  <si>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</si>
  <si>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</si>
  <si>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</si>
  <si>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</si>
  <si>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</si>
  <si>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</si>
  <si>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</si>
  <si>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</si>
  <si>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</si>
  <si>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</si>
  <si>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</si>
  <si>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</si>
  <si>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</si>
  <si>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</si>
  <si>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</si>
  <si>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</si>
  <si>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</si>
  <si>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</si>
  <si>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</si>
  <si>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</si>
  <si>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</si>
  <si>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</si>
  <si>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</si>
  <si>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</si>
  <si>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</si>
  <si>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</si>
  <si>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</si>
  <si>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</si>
  <si>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</si>
  <si>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</si>
  <si>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</si>
  <si>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</si>
  <si>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</si>
  <si>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</si>
  <si>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</si>
  <si>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</si>
  <si>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</si>
  <si>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</si>
  <si>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</si>
  <si>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</si>
  <si>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</si>
  <si>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</si>
  <si>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</si>
  <si>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</si>
  <si>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</si>
  <si>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</si>
  <si>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</si>
  <si>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</si>
  <si>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</si>
  <si>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</si>
  <si>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</si>
  <si>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</si>
  <si>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</si>
  <si>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</si>
  <si>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</si>
  <si>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</si>
  <si>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</si>
  <si>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</si>
  <si>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</si>
  <si>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</si>
  <si>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</si>
  <si>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</si>
  <si>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</si>
  <si>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</si>
  <si>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</si>
  <si>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</si>
  <si>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</si>
  <si>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</si>
  <si>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</si>
  <si>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</si>
  <si>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</si>
  <si>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</si>
  <si>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</si>
  <si>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</si>
  <si>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</si>
  <si>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</si>
  <si>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</si>
  <si>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</si>
  <si>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</si>
  <si>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</si>
  <si>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</si>
  <si>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</si>
  <si>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</si>
  <si>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</si>
  <si>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</si>
  <si>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</si>
  <si>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</si>
  <si>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</si>
  <si>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</si>
  <si>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</si>
  <si>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</si>
  <si>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</si>
  <si>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</si>
  <si>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</si>
  <si>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</si>
  <si>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</si>
  <si>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</si>
  <si>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</si>
  <si>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</si>
  <si>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</si>
  <si>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</si>
  <si>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</si>
  <si>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</si>
  <si>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</si>
  <si>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</si>
  <si>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</si>
  <si>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</si>
  <si>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</si>
  <si>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</si>
  <si>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</si>
  <si>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</si>
  <si>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</si>
  <si>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</si>
  <si>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</si>
  <si>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</si>
  <si>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</si>
  <si>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</si>
  <si>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</si>
  <si>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</si>
  <si>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</si>
  <si>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</si>
  <si>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</si>
  <si>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</si>
  <si>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</si>
  <si>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</si>
  <si>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</si>
  <si>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</si>
  <si>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</si>
  <si>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</si>
  <si>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</si>
  <si>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</si>
  <si>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</si>
  <si>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</si>
  <si>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</si>
  <si>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</si>
  <si>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</si>
  <si>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</si>
  <si>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</si>
  <si>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</si>
  <si>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</si>
  <si>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</si>
  <si>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</si>
  <si>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</si>
  <si>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</si>
  <si>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</si>
  <si>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</si>
  <si>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</si>
  <si>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</si>
  <si>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</si>
  <si>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</si>
  <si>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</si>
  <si>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</si>
  <si>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</si>
  <si>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</si>
  <si>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</si>
  <si>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</si>
  <si>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</si>
  <si>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</si>
  <si>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</si>
  <si>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</si>
  <si>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</si>
  <si>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</si>
  <si>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</si>
  <si>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</si>
  <si>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</si>
  <si>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</si>
  <si>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</si>
  <si>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</si>
  <si>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</si>
  <si>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</si>
  <si>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</si>
  <si>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</si>
  <si>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</si>
  <si>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</si>
  <si>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</si>
  <si>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</si>
  <si>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</si>
  <si>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</si>
  <si>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</si>
  <si>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</si>
  <si>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</si>
  <si>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</si>
  <si>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</si>
  <si>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</si>
  <si>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</si>
  <si>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</si>
  <si>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</si>
  <si>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</si>
  <si>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</si>
  <si>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</si>
  <si>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</si>
  <si>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</si>
  <si>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</si>
  <si>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</si>
  <si>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</si>
  <si>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</si>
  <si>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</si>
  <si>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</si>
  <si>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</si>
  <si>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</si>
  <si>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</si>
  <si>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</si>
  <si>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</si>
  <si>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</si>
  <si>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</si>
  <si>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</si>
  <si>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</si>
  <si>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</si>
  <si>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</si>
  <si>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</si>
  <si>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</si>
  <si>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</si>
  <si>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</si>
  <si>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</si>
  <si>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</si>
  <si>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</si>
  <si>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</si>
  <si>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</si>
  <si>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</si>
  <si>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</si>
  <si>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</si>
  <si>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</si>
  <si>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</si>
  <si>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</si>
  <si>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</si>
  <si>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</si>
  <si>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</si>
  <si>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</si>
  <si>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</si>
  <si>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</si>
  <si>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</si>
  <si>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</si>
  <si>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</si>
  <si>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</si>
  <si>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</si>
  <si>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</si>
  <si>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</si>
  <si>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</si>
  <si>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</si>
  <si>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</si>
  <si>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</si>
  <si>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</si>
  <si>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</si>
  <si>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</si>
  <si>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</si>
  <si>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</si>
  <si>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</si>
  <si>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</si>
  <si>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</si>
  <si>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</si>
  <si>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</si>
  <si>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</si>
  <si>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</si>
  <si>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</si>
  <si>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</si>
  <si>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</si>
  <si>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</si>
  <si>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</si>
  <si>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</si>
  <si>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</si>
  <si>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</si>
  <si>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</si>
  <si>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</si>
  <si>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</si>
  <si>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</si>
  <si>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</si>
  <si>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</si>
  <si>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</si>
  <si>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</si>
  <si>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</si>
  <si>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</si>
  <si>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</si>
  <si>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</si>
  <si>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</si>
  <si>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</si>
  <si>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</si>
  <si>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</si>
  <si>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</si>
  <si>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</si>
  <si>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</si>
  <si>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</si>
  <si>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</si>
  <si>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</si>
  <si>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</si>
  <si>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</si>
  <si>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</si>
  <si>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</si>
  <si>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</si>
  <si>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</si>
  <si>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</si>
  <si>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</si>
  <si>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</si>
  <si>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</si>
  <si>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</si>
  <si>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</si>
  <si>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</si>
  <si>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</si>
  <si>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</si>
  <si>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</si>
  <si>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</si>
  <si>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</si>
  <si>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</si>
  <si>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</si>
  <si>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</si>
  <si>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</si>
  <si>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</si>
  <si>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</si>
  <si>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</si>
  <si>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</si>
  <si>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</si>
  <si>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</si>
  <si>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</si>
  <si>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</si>
  <si>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</si>
  <si>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</si>
  <si>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</si>
  <si>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</si>
  <si>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</si>
  <si>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</si>
  <si>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</si>
  <si>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</si>
  <si>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</si>
  <si>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</si>
  <si>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</si>
  <si>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</si>
  <si>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</si>
  <si>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</si>
  <si>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</si>
  <si>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</si>
  <si>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</si>
  <si>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</si>
  <si>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</si>
  <si>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</si>
  <si>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</si>
  <si>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</si>
  <si>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</si>
  <si>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</si>
  <si>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</si>
  <si>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</si>
  <si>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</si>
  <si>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</si>
  <si>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</si>
  <si>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</si>
  <si>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</si>
  <si>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</si>
  <si>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</si>
  <si>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</si>
  <si>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</si>
  <si>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</si>
  <si>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</si>
  <si>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</si>
  <si>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</si>
  <si>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</si>
  <si>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</si>
  <si>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</si>
  <si>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</si>
  <si>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</si>
  <si>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</si>
  <si>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</si>
  <si>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</si>
  <si>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</si>
  <si>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</si>
  <si>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</si>
  <si>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</si>
  <si>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</si>
  <si>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</si>
  <si>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</si>
  <si>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</si>
  <si>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</si>
  <si>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</si>
  <si>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</si>
  <si>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</si>
  <si>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</si>
  <si>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</si>
  <si>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</si>
  <si>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</si>
  <si>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</si>
  <si>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</si>
  <si>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</si>
  <si>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</si>
  <si>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</si>
  <si>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</si>
  <si>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</si>
  <si>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</si>
  <si>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</si>
  <si>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</si>
  <si>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</si>
  <si>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</si>
  <si>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</si>
  <si>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</si>
  <si>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</si>
  <si>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</si>
  <si>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</si>
  <si>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</si>
  <si>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</si>
  <si>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</si>
  <si>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</si>
  <si>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</si>
  <si>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</si>
  <si>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</si>
  <si>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</si>
  <si>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</si>
  <si>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</si>
  <si>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</si>
  <si>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</si>
  <si>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</si>
  <si>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</si>
  <si>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</si>
  <si>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</si>
  <si>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</si>
  <si>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</si>
  <si>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</si>
  <si>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</si>
  <si>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</si>
  <si>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</si>
  <si>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</si>
  <si>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</si>
  <si>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</si>
  <si>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</si>
  <si>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</si>
  <si>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</si>
  <si>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</si>
  <si>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</si>
  <si>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</si>
  <si>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</si>
  <si>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</si>
  <si>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</si>
  <si>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</si>
  <si>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</si>
  <si>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</si>
  <si>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</si>
  <si>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</si>
  <si>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</si>
  <si>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</si>
  <si>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</si>
  <si>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</si>
  <si>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</si>
  <si>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</si>
  <si>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</si>
  <si>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</si>
  <si>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</si>
  <si>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</si>
  <si>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</si>
  <si>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</si>
  <si>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</si>
  <si>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</si>
  <si>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</si>
  <si>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</si>
  <si>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</si>
  <si>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</si>
  <si>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</si>
  <si>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</si>
  <si>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</si>
  <si>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</si>
  <si>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</si>
  <si>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</si>
  <si>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</si>
  <si>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</si>
  <si>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</si>
  <si>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</si>
  <si>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</si>
  <si>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</si>
  <si>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</si>
  <si>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</si>
  <si>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</si>
  <si>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</si>
  <si>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</si>
  <si>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</si>
  <si>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</si>
  <si>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</si>
  <si>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</si>
  <si>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</si>
  <si>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</si>
  <si>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</si>
  <si>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</si>
  <si>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</si>
  <si>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</si>
  <si>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</si>
  <si>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</si>
  <si>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</si>
  <si>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</si>
  <si>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</si>
  <si>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</si>
  <si>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</si>
  <si>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</si>
  <si>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</si>
  <si>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</si>
  <si>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</si>
  <si>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</si>
  <si>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</si>
  <si>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</si>
  <si>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</si>
  <si>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</si>
  <si>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</si>
  <si>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</si>
  <si>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</si>
  <si>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</si>
  <si>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</si>
  <si>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</si>
  <si>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</si>
  <si>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</si>
  <si>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</si>
  <si>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</si>
  <si>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</si>
  <si>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</si>
  <si>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</si>
  <si>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</si>
  <si>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</si>
  <si>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</si>
  <si>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</si>
  <si>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</si>
  <si>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</si>
  <si>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</si>
  <si>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</si>
  <si>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</si>
  <si>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</si>
  <si>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</si>
  <si>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</si>
  <si>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</si>
  <si>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</si>
  <si>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</si>
  <si>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</si>
  <si>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</si>
  <si>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</si>
  <si>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</si>
  <si>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</si>
  <si>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</si>
  <si>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</si>
  <si>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</si>
  <si>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</si>
  <si>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</si>
  <si>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</si>
  <si>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</si>
  <si>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</si>
  <si>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</si>
  <si>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</si>
  <si>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</si>
  <si>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</si>
  <si>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</si>
  <si>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</si>
  <si>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</si>
  <si>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</si>
  <si>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</si>
  <si>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</si>
  <si>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</si>
  <si>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</si>
  <si>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</si>
  <si>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</si>
  <si>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</si>
  <si>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</si>
  <si>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</si>
  <si>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</si>
  <si>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</si>
  <si>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</si>
  <si>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</si>
  <si>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</si>
  <si>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</si>
  <si>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</si>
  <si>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</si>
  <si>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</si>
  <si>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</si>
  <si>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</si>
  <si>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</si>
  <si>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</si>
  <si>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</si>
  <si>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</si>
  <si>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</si>
  <si>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</si>
  <si>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</si>
  <si>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</si>
  <si>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</si>
  <si>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</si>
  <si>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</si>
  <si>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</si>
  <si>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</si>
  <si>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</si>
  <si>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</si>
  <si>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</si>
  <si>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</si>
  <si>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</si>
  <si>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</si>
  <si>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</si>
  <si>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</si>
  <si>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</si>
  <si>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</si>
  <si>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</si>
  <si>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</si>
  <si>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</si>
  <si>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</si>
  <si>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</si>
  <si>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</si>
  <si>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</si>
  <si>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</si>
  <si>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</si>
  <si>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</si>
  <si>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</si>
  <si>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</si>
  <si>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</si>
  <si>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</si>
  <si>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</si>
  <si>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</si>
  <si>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</si>
  <si>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</si>
  <si>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</si>
  <si>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</si>
  <si>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</si>
  <si>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</si>
  <si>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</si>
  <si>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</si>
  <si>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</si>
  <si>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</si>
  <si>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</si>
  <si>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</si>
  <si>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</si>
  <si>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</si>
  <si>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</si>
  <si>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</si>
  <si>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</si>
  <si>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</si>
  <si>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</si>
  <si>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</si>
  <si>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</si>
  <si>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</si>
  <si>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</si>
  <si>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</si>
  <si>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</si>
  <si>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</si>
  <si>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</si>
  <si>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</si>
  <si>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</si>
  <si>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</si>
  <si>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</si>
  <si>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</si>
  <si>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</si>
  <si>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</si>
  <si>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</si>
  <si>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</si>
  <si>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</si>
  <si>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</si>
  <si>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</si>
  <si>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</si>
  <si>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</si>
  <si>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</si>
  <si>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</si>
  <si>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</si>
  <si>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</si>
  <si>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</si>
  <si>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</si>
  <si>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</si>
  <si>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</si>
  <si>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</si>
  <si>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</si>
  <si>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</si>
  <si>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</si>
  <si>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</si>
  <si>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</si>
  <si>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</si>
  <si>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</si>
  <si>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</si>
  <si>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</si>
  <si>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</si>
  <si>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</si>
  <si>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</si>
  <si>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</si>
  <si>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</si>
  <si>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</si>
  <si>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</si>
  <si>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</si>
  <si>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</si>
  <si>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</si>
  <si>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</si>
  <si>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</si>
  <si>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</si>
  <si>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</si>
  <si>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</si>
  <si>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</si>
  <si>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</si>
  <si>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</si>
  <si>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</si>
  <si>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</si>
  <si>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</si>
  <si>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</si>
  <si>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</si>
  <si>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</si>
  <si>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</si>
  <si>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</si>
  <si>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</si>
  <si>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</si>
  <si>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</si>
  <si>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</si>
  <si>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</si>
  <si>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</si>
  <si>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</si>
  <si>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</si>
  <si>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</si>
  <si>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</si>
  <si>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</si>
  <si>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</si>
  <si>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</si>
  <si>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</si>
  <si>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</si>
  <si>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</si>
  <si>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</si>
  <si>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</si>
  <si>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</si>
  <si>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</si>
  <si>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</si>
  <si>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</si>
  <si>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</si>
  <si>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</si>
  <si>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</si>
  <si>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</si>
  <si>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</si>
  <si>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</si>
  <si>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</si>
  <si>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</si>
  <si>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</si>
  <si>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</si>
  <si>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</si>
  <si>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</si>
  <si>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</si>
  <si>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</si>
  <si>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</si>
  <si>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</si>
  <si>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</si>
  <si>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</si>
  <si>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</si>
  <si>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</si>
  <si>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</si>
  <si>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</si>
  <si>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</si>
  <si>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</si>
  <si>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</si>
  <si>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</si>
  <si>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</si>
  <si>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</si>
  <si>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</si>
  <si>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</si>
  <si>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</si>
  <si>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</si>
  <si>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</si>
  <si>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</si>
  <si>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</si>
  <si>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</si>
  <si>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</si>
  <si>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</si>
  <si>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</si>
  <si>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</si>
  <si>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</si>
  <si>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</si>
  <si>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</si>
  <si>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</si>
  <si>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</si>
  <si>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</si>
  <si>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</si>
  <si>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</si>
  <si>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</si>
  <si>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</si>
  <si>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</si>
  <si>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</si>
  <si>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</si>
  <si>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</si>
  <si>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</si>
  <si>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</si>
  <si>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</si>
  <si>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</si>
  <si>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</si>
  <si>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</si>
  <si>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</si>
  <si>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</si>
  <si>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</si>
  <si>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</si>
  <si>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</si>
  <si>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</si>
  <si>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</si>
  <si>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</si>
  <si>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</si>
  <si>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</si>
  <si>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</si>
  <si>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</si>
  <si>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</si>
  <si>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</si>
  <si>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</si>
  <si>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</si>
  <si>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</si>
  <si>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</si>
  <si>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</si>
  <si>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</si>
  <si>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</si>
  <si>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</si>
  <si>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</si>
  <si>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</si>
  <si>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</si>
  <si>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</si>
  <si>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</si>
  <si>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</si>
  <si>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</si>
  <si>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</si>
  <si>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</si>
  <si>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</si>
  <si>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</si>
  <si>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</si>
  <si>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</si>
  <si>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</si>
  <si>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</si>
  <si>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</si>
  <si>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</si>
  <si>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</si>
  <si>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</si>
  <si>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</si>
  <si>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</si>
  <si>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</si>
  <si>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</si>
  <si>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</si>
  <si>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</si>
  <si>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</si>
  <si>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</si>
  <si>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</si>
  <si>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</si>
  <si>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</si>
  <si>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</si>
  <si>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</si>
  <si>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</si>
  <si>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</si>
  <si>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</si>
  <si>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</si>
  <si>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</si>
  <si>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</si>
  <si>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</si>
  <si>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</si>
  <si>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</si>
  <si>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</si>
  <si>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</si>
  <si>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</si>
  <si>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</si>
  <si>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</si>
  <si>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</si>
  <si>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</si>
  <si>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</si>
  <si>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</si>
  <si>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</si>
  <si>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</si>
  <si>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</si>
  <si>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</si>
  <si>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</si>
  <si>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</si>
  <si>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</si>
  <si>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</si>
  <si>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</si>
  <si>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</si>
  <si>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</si>
  <si>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</si>
  <si>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</si>
  <si>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</si>
  <si>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</si>
  <si>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</si>
  <si>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</si>
  <si>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</si>
  <si>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</si>
  <si>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</si>
  <si>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</si>
  <si>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</si>
  <si>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</si>
  <si>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</si>
  <si>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</si>
  <si>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</si>
  <si>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</si>
  <si>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</si>
  <si>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</si>
  <si>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</si>
  <si>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</si>
  <si>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</si>
  <si>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</si>
  <si>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</si>
  <si>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</si>
  <si>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</si>
  <si>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</si>
  <si>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</si>
  <si>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</si>
  <si>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</si>
  <si>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</si>
  <si>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</si>
  <si>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</si>
  <si>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</si>
  <si>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</si>
  <si>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</si>
  <si>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</si>
  <si>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</si>
  <si>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</si>
  <si>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</si>
  <si>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</si>
  <si>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</si>
  <si>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</si>
  <si>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</si>
  <si>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</si>
  <si>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</si>
  <si>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</si>
  <si>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</si>
  <si>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</si>
  <si>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</si>
  <si>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</si>
  <si>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</si>
  <si>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</si>
  <si>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</si>
  <si>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</si>
  <si>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</si>
  <si>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</si>
  <si>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</si>
  <si>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</si>
  <si>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</si>
  <si>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</si>
  <si>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</si>
  <si>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</si>
  <si>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</si>
  <si>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</si>
  <si>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</si>
  <si>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</si>
  <si>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</si>
  <si>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</si>
  <si>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</si>
  <si>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</si>
  <si>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</si>
  <si>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</si>
  <si>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</si>
  <si>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</si>
  <si>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</si>
  <si>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</si>
  <si>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</si>
  <si>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</si>
  <si>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</si>
  <si>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</si>
  <si>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</si>
  <si>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</si>
  <si>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</si>
  <si>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</si>
  <si>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</si>
  <si>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</si>
  <si>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</si>
  <si>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</si>
  <si>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</si>
  <si>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</si>
  <si>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</si>
  <si>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</si>
  <si>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</si>
  <si>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</si>
  <si>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</si>
  <si>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</si>
  <si>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</si>
  <si>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</si>
  <si>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</si>
  <si>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</si>
  <si>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</si>
  <si>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</si>
  <si>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</si>
  <si>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</si>
  <si>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</si>
  <si>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</si>
  <si>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</si>
  <si>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</si>
  <si>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</si>
  <si>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</si>
  <si>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</si>
  <si>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</si>
  <si>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</si>
  <si>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</si>
  <si>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</si>
  <si>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</si>
  <si>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</si>
  <si>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</si>
  <si>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</si>
  <si>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</si>
  <si>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</si>
  <si>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</si>
  <si>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</si>
  <si>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</si>
  <si>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</si>
  <si>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</si>
  <si>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</si>
  <si>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</si>
  <si>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</si>
  <si>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</si>
  <si>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</si>
  <si>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</si>
  <si>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</si>
  <si>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</si>
  <si>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</si>
  <si>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</si>
  <si>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</si>
  <si>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</si>
  <si>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</si>
  <si>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</si>
  <si>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</si>
  <si>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</si>
  <si>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</si>
  <si>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</si>
  <si>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</si>
  <si>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</si>
  <si>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</si>
  <si>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</si>
  <si>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</si>
  <si>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</si>
  <si>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</si>
  <si>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</si>
  <si>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</si>
  <si>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</si>
  <si>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</si>
  <si>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</si>
  <si>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</si>
  <si>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</si>
  <si>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</si>
  <si>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</si>
  <si>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</si>
  <si>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</si>
  <si>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</si>
  <si>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</si>
  <si>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</si>
  <si>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</si>
  <si>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</si>
  <si>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</si>
  <si>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</si>
  <si>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</si>
  <si>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</si>
  <si>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</si>
  <si>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</si>
  <si>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</si>
  <si>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</si>
  <si>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</si>
  <si>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</si>
  <si>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</si>
  <si>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</si>
  <si>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</si>
  <si>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</si>
  <si>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</si>
  <si>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</si>
  <si>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</si>
  <si>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</si>
  <si>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</si>
  <si>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</si>
  <si>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</si>
  <si>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</si>
  <si>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</si>
  <si>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</si>
  <si>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</si>
  <si>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</si>
  <si>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</si>
  <si>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</si>
  <si>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</si>
  <si>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</si>
  <si>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</si>
  <si>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</si>
  <si>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</si>
  <si>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</si>
  <si>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</si>
  <si>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</si>
  <si>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</si>
  <si>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</si>
  <si>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</si>
  <si>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</si>
  <si>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</si>
  <si>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</si>
  <si>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</si>
  <si>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</si>
  <si>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</si>
  <si>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</si>
  <si>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</si>
  <si>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</si>
  <si>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</si>
  <si>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</si>
  <si>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</si>
  <si>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</si>
  <si>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</si>
  <si>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</si>
  <si>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</si>
  <si>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</si>
  <si>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</si>
  <si>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</si>
  <si>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</si>
  <si>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</si>
  <si>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</si>
  <si>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</si>
  <si>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</si>
  <si>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</si>
  <si>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</si>
  <si>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</si>
  <si>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</si>
  <si>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</si>
  <si>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</si>
  <si>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</si>
  <si>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</si>
  <si>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</si>
  <si>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</si>
  <si>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</si>
  <si>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</si>
  <si>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</si>
  <si>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</si>
  <si>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</si>
  <si>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</si>
  <si>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</si>
  <si>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</si>
  <si>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</si>
  <si>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</si>
  <si>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</si>
  <si>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</si>
  <si>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</si>
  <si>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</si>
  <si>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</si>
  <si>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</si>
  <si>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</si>
  <si>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</si>
  <si>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</si>
  <si>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</si>
  <si>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</si>
  <si>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</si>
  <si>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</si>
  <si>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</si>
  <si>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</si>
  <si>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</si>
  <si>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</si>
  <si>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</si>
  <si>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</si>
  <si>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</si>
  <si>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</si>
  <si>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</si>
  <si>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</si>
  <si>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</si>
  <si>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</si>
  <si>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</si>
  <si>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</si>
  <si>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</si>
  <si>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</si>
  <si>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</si>
  <si>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</si>
  <si>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</si>
  <si>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</si>
  <si>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</si>
  <si>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</si>
  <si>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</si>
  <si>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</si>
  <si>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</si>
  <si>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</si>
  <si>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</si>
  <si>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</si>
  <si>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</si>
  <si>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</si>
  <si>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</si>
  <si>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</si>
  <si>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</si>
  <si>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</si>
  <si>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</si>
  <si>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</si>
  <si>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</si>
  <si>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</si>
  <si>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</si>
  <si>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</si>
  <si>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</si>
  <si>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</si>
  <si>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</si>
  <si>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</si>
  <si>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</si>
  <si>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</si>
  <si>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</si>
  <si>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</si>
  <si>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</si>
  <si>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</si>
  <si>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</si>
  <si>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</si>
  <si>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</si>
  <si>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</si>
  <si>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</si>
  <si>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</si>
  <si>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</si>
  <si>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</si>
  <si>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</si>
  <si>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</si>
  <si>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</si>
  <si>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</si>
  <si>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</si>
  <si>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</si>
  <si>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</si>
  <si>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</si>
  <si>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</si>
  <si>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</si>
  <si>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</si>
  <si>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</si>
  <si>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</si>
  <si>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</si>
  <si>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</si>
  <si>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</si>
  <si>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</si>
  <si>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</si>
  <si>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</si>
  <si>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</si>
  <si>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</si>
  <si>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</si>
  <si>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</si>
  <si>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</si>
  <si>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</si>
  <si>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</si>
  <si>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</si>
  <si>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</si>
  <si>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</si>
  <si>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</si>
  <si>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</si>
  <si>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</si>
  <si>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</si>
  <si>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</si>
  <si>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</si>
  <si>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</si>
  <si>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</si>
  <si>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</si>
  <si>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</si>
  <si>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</si>
  <si>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</si>
  <si>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</si>
  <si>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</si>
  <si>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</si>
  <si>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</si>
  <si>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</si>
  <si>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</si>
  <si>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</si>
  <si>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</si>
  <si>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</si>
  <si>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</si>
  <si>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</si>
  <si>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</si>
  <si>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</si>
  <si>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</si>
  <si>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</si>
  <si>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</si>
  <si>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</si>
  <si>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</si>
  <si>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</si>
  <si>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</si>
  <si>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</si>
  <si>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</si>
  <si>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</si>
  <si>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</si>
  <si>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</si>
  <si>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</si>
  <si>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</si>
  <si>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</si>
  <si>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</si>
  <si>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</si>
  <si>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</si>
  <si>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</si>
  <si>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</si>
  <si>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</si>
  <si>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</si>
  <si>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</si>
  <si>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</si>
  <si>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</si>
  <si>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</si>
  <si>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</si>
  <si>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</si>
  <si>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</si>
  <si>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</si>
  <si>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</si>
  <si>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</si>
  <si>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</si>
  <si>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</si>
  <si>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</si>
  <si>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</si>
  <si>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</si>
  <si>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</si>
  <si>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</si>
  <si>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</si>
  <si>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</si>
  <si>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</si>
  <si>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</si>
  <si>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</si>
  <si>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</si>
  <si>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</si>
  <si>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</si>
  <si>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</si>
  <si>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</si>
  <si>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</si>
  <si>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</si>
  <si>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</si>
  <si>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</si>
  <si>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</si>
  <si>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</si>
  <si>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</si>
  <si>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</si>
  <si>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</si>
  <si>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</si>
  <si>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</si>
  <si>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</si>
  <si>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</si>
  <si>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</si>
  <si>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</si>
  <si>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</si>
  <si>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</si>
  <si>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</si>
  <si>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</si>
  <si>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</si>
  <si>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</si>
  <si>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</si>
  <si>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</si>
  <si>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</si>
  <si>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</si>
  <si>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</si>
  <si>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</si>
  <si>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</si>
  <si>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</si>
  <si>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</si>
  <si>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</si>
  <si>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</si>
  <si>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</si>
  <si>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</si>
  <si>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</si>
  <si>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</si>
  <si>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</si>
  <si>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</si>
  <si>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</si>
  <si>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</si>
  <si>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</si>
  <si>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</si>
  <si>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</si>
  <si>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</si>
  <si>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</si>
  <si>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</si>
  <si>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</si>
  <si>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</si>
  <si>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</si>
  <si>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</si>
  <si>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</si>
  <si>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</si>
  <si>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</si>
  <si>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</si>
  <si>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</si>
  <si>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</si>
  <si>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</si>
  <si>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</si>
  <si>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</si>
  <si>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</si>
  <si>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</si>
  <si>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</si>
  <si>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</si>
  <si>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</si>
  <si>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</si>
  <si>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</si>
  <si>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</si>
  <si>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</si>
  <si>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</si>
  <si>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</si>
  <si>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</si>
  <si>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</si>
  <si>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</si>
  <si>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</si>
  <si>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</si>
  <si>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</si>
  <si>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</si>
  <si>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</si>
  <si>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</si>
  <si>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</si>
  <si>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</si>
  <si>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</si>
  <si>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</si>
  <si>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</si>
  <si>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</si>
  <si>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</si>
  <si>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</si>
  <si>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</si>
  <si>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</si>
  <si>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</si>
  <si>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</si>
  <si>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</si>
  <si>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</si>
  <si>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</si>
  <si>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</si>
  <si>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</si>
  <si>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</si>
  <si>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</si>
  <si>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</si>
  <si>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</si>
  <si>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</si>
  <si>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</si>
  <si>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</si>
  <si>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</si>
  <si>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</si>
  <si>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</si>
  <si>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</si>
  <si>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</si>
  <si>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</si>
  <si>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</si>
  <si>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</si>
  <si>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</si>
  <si>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</si>
  <si>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</si>
  <si>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</si>
  <si>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</si>
  <si>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</si>
  <si>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</si>
  <si>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</si>
  <si>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</si>
  <si>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</si>
  <si>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</si>
  <si>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</si>
  <si>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</si>
  <si>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</si>
  <si>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</si>
  <si>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</si>
  <si>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</si>
  <si>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</si>
  <si>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</si>
  <si>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</si>
  <si>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</si>
  <si>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</si>
  <si>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</si>
  <si>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</si>
  <si>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</si>
  <si>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</si>
  <si>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</si>
  <si>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</si>
  <si>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</si>
  <si>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</si>
  <si>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</si>
  <si>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</si>
  <si>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</si>
  <si>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</si>
  <si>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</si>
  <si>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</si>
  <si>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</si>
  <si>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</si>
  <si>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</si>
  <si>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</si>
  <si>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</si>
  <si>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</si>
  <si>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</si>
  <si>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</si>
  <si>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</si>
  <si>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</si>
  <si>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</si>
  <si>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</si>
  <si>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</si>
  <si>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</si>
  <si>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</si>
  <si>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</si>
  <si>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</si>
  <si>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</si>
  <si>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</si>
  <si>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</si>
  <si>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</si>
  <si>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</si>
  <si>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</si>
  <si>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</si>
  <si>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</si>
  <si>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</si>
  <si>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</si>
  <si>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</si>
  <si>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</si>
  <si>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</si>
  <si>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</si>
  <si>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</si>
  <si>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</si>
  <si>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</si>
  <si>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</si>
  <si>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</si>
  <si>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</si>
  <si>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</si>
  <si>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</si>
  <si>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</si>
  <si>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</si>
  <si>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</si>
  <si>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</si>
  <si>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</si>
  <si>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</si>
  <si>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</si>
  <si>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</si>
  <si>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</si>
  <si>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</si>
  <si>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</si>
  <si>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</si>
  <si>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</si>
  <si>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</si>
  <si>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</si>
  <si>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</si>
  <si>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</si>
  <si>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</si>
  <si>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</si>
  <si>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</si>
  <si>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</si>
  <si>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</si>
  <si>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</si>
  <si>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</si>
  <si>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</si>
  <si>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</si>
  <si>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</si>
  <si>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</si>
  <si>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</si>
  <si>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</si>
  <si>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</si>
  <si>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</si>
  <si>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</si>
  <si>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</si>
  <si>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</si>
  <si>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</si>
  <si>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</si>
  <si>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</si>
  <si>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</si>
  <si>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</si>
  <si>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</si>
  <si>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</si>
  <si>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</si>
  <si>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</si>
  <si>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</si>
  <si>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</si>
  <si>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</si>
  <si>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</si>
  <si>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</si>
  <si>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</si>
  <si>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</si>
  <si>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</si>
  <si>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</si>
  <si>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</si>
  <si>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</si>
  <si>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</si>
  <si>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</si>
  <si>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</si>
  <si>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</si>
  <si>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</si>
  <si>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</si>
  <si>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</si>
  <si>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</si>
  <si>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</si>
  <si>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</si>
  <si>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</si>
  <si>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</si>
  <si>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</si>
  <si>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</si>
  <si>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</si>
  <si>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</si>
  <si>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</si>
  <si>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</si>
  <si>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</si>
  <si>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</si>
  <si>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</si>
  <si>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</si>
  <si>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</si>
  <si>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</si>
  <si>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</si>
  <si>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</si>
  <si>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</si>
  <si>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</si>
  <si>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</si>
  <si>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</si>
  <si>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</si>
  <si>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</si>
  <si>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</si>
  <si>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</si>
  <si>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</si>
  <si>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</si>
  <si>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</si>
  <si>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</si>
  <si>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</si>
  <si>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</si>
  <si>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</si>
  <si>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</si>
  <si>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</si>
  <si>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</si>
  <si>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</si>
  <si>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</si>
  <si>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</si>
  <si>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</si>
  <si>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</si>
  <si>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</si>
  <si>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</si>
  <si>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</si>
  <si>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</si>
  <si>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</si>
  <si>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</si>
  <si>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</si>
  <si>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</si>
  <si>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</si>
  <si>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</si>
  <si>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</si>
  <si>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</si>
  <si>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</si>
  <si>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</si>
  <si>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</si>
  <si>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</si>
  <si>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</si>
  <si>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</si>
  <si>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</si>
  <si>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</si>
  <si>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</si>
  <si>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</si>
  <si>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</si>
  <si>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</si>
  <si>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</si>
  <si>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</si>
  <si>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</si>
  <si>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</si>
  <si>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</si>
  <si>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</si>
  <si>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</si>
  <si>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</si>
  <si>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</si>
  <si>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</si>
  <si>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</si>
  <si>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</si>
  <si>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</si>
  <si>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</si>
  <si>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</si>
  <si>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</si>
  <si>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</si>
  <si>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</si>
  <si>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</si>
  <si>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</si>
  <si>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</si>
  <si>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</si>
  <si>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</si>
  <si>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</si>
  <si>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</si>
  <si>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</si>
  <si>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</si>
  <si>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</si>
  <si>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</si>
  <si>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</si>
  <si>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</si>
  <si>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</si>
  <si>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</si>
  <si>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</si>
  <si>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</si>
  <si>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</si>
  <si>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</si>
  <si>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</si>
  <si>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</si>
  <si>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</si>
  <si>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</si>
  <si>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</si>
  <si>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</si>
  <si>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</si>
  <si>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</si>
  <si>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</si>
  <si>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</si>
  <si>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</si>
  <si>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</si>
  <si>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</si>
  <si>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</si>
  <si>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</si>
  <si>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</si>
  <si>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</si>
  <si>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</si>
  <si>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</si>
  <si>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</si>
  <si>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</si>
  <si>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</si>
  <si>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</si>
  <si>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</si>
  <si>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</si>
  <si>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</si>
  <si>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</si>
  <si>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</si>
  <si>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</si>
  <si>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</si>
  <si>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</si>
  <si>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</si>
  <si>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</si>
  <si>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</si>
  <si>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</si>
  <si>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</si>
  <si>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</si>
  <si>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</si>
  <si>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</si>
  <si>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</si>
  <si>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</si>
  <si>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</si>
  <si>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</si>
  <si>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</si>
  <si>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</si>
  <si>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</si>
  <si>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</si>
  <si>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</si>
  <si>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</si>
  <si>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</si>
  <si>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</si>
  <si>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</si>
  <si>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</si>
  <si>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</si>
  <si>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</si>
  <si>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</si>
  <si>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</si>
  <si>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</si>
  <si>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</si>
  <si>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</si>
  <si>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</si>
  <si>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</si>
  <si>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</si>
  <si>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</si>
  <si>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</si>
  <si>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</si>
  <si>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</si>
  <si>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</si>
  <si>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</si>
  <si>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</si>
  <si>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</si>
  <si>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</si>
  <si>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</si>
  <si>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</si>
  <si>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</si>
  <si>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</si>
  <si>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</si>
  <si>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</si>
  <si>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</si>
  <si>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</si>
  <si>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</si>
  <si>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</si>
  <si>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</si>
  <si>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</si>
  <si>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</si>
  <si>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</si>
  <si>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</si>
  <si>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</si>
  <si>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</si>
  <si>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</si>
  <si>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</si>
  <si>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</si>
  <si>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</si>
  <si>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</si>
  <si>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</si>
  <si>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</si>
  <si>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</si>
  <si>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</si>
  <si>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</si>
  <si>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</si>
  <si>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</si>
  <si>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</si>
  <si>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</si>
  <si>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</si>
  <si>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</si>
  <si>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</si>
  <si>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</si>
  <si>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</si>
  <si>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</si>
  <si>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</si>
  <si>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</si>
  <si>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</si>
  <si>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</si>
  <si>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</si>
  <si>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</si>
  <si>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</si>
  <si>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</si>
  <si>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</si>
  <si>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</si>
  <si>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</si>
  <si>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</si>
  <si>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</si>
  <si>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</si>
  <si>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</si>
  <si>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</si>
  <si>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</si>
  <si>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</si>
  <si>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</si>
  <si>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</si>
  <si>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</si>
  <si>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</si>
  <si>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</si>
  <si>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</si>
  <si>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</si>
  <si>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</si>
  <si>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</si>
  <si>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</si>
  <si>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</si>
  <si>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</si>
  <si>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</si>
  <si>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</si>
  <si>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</si>
  <si>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</si>
  <si>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</si>
  <si>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</si>
  <si>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</si>
  <si>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</si>
  <si>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</si>
  <si>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</si>
  <si>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</si>
  <si>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</si>
  <si>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</si>
  <si>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</si>
  <si>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</si>
  <si>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</si>
  <si>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</si>
  <si>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</si>
  <si>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</si>
  <si>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</si>
  <si>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</si>
  <si>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</si>
  <si>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</si>
  <si>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</si>
  <si>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</si>
  <si>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</si>
  <si>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</si>
  <si>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</si>
  <si>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</si>
  <si>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</si>
  <si>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</si>
  <si>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</si>
  <si>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</si>
  <si>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</si>
  <si>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</si>
  <si>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</si>
  <si>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</si>
  <si>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</si>
  <si>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</si>
  <si>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</si>
  <si>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</si>
  <si>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</si>
  <si>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</si>
  <si>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</si>
  <si>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</si>
  <si>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</si>
  <si>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</si>
  <si>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</si>
  <si>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</si>
  <si>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</si>
  <si>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</si>
  <si>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</si>
  <si>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</si>
  <si>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</si>
  <si>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</si>
  <si>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</si>
  <si>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</si>
  <si>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</si>
  <si>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</si>
  <si>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</si>
  <si>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</si>
  <si>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</si>
  <si>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</si>
  <si>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</si>
  <si>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</si>
  <si>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</si>
  <si>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</si>
  <si>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</si>
  <si>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</si>
  <si>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</si>
  <si>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</si>
  <si>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</si>
  <si>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</si>
  <si>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</si>
  <si>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</si>
  <si>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</si>
  <si>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</si>
  <si>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</si>
  <si>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</si>
  <si>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</si>
  <si>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</si>
  <si>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</si>
  <si>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</si>
  <si>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</si>
  <si>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</si>
  <si>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</si>
  <si>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</si>
  <si>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</si>
  <si>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</si>
  <si>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</si>
  <si>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</si>
  <si>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</si>
  <si>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</si>
  <si>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</si>
  <si>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</si>
  <si>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</si>
  <si>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</si>
  <si>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</si>
  <si>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</si>
  <si>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</si>
  <si>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</si>
  <si>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</si>
  <si>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</si>
  <si>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</si>
  <si>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</si>
  <si>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</si>
  <si>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</si>
  <si>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</si>
  <si>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</si>
  <si>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</si>
  <si>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</si>
  <si>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</si>
  <si>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</si>
  <si>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</si>
  <si>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</si>
  <si>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</si>
  <si>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</si>
  <si>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</si>
  <si>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</si>
  <si>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</si>
  <si>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</si>
  <si>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</si>
  <si>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</si>
  <si>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</si>
  <si>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</si>
  <si>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</si>
  <si>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</si>
  <si>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</si>
  <si>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</si>
  <si>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</si>
  <si>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</si>
  <si>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</si>
  <si>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</si>
  <si>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</si>
  <si>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</si>
  <si>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</si>
  <si>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</si>
  <si>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</si>
  <si>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</si>
  <si>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</si>
  <si>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</si>
  <si>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</si>
  <si>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</si>
  <si>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</si>
  <si>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</si>
  <si>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</si>
  <si>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</si>
  <si>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</si>
  <si>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</si>
  <si>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</si>
  <si>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</si>
  <si>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</si>
  <si>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</si>
  <si>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</si>
  <si>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</si>
  <si>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</si>
  <si>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</si>
  <si>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</si>
  <si>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</si>
  <si>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</si>
  <si>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</si>
  <si>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</si>
  <si>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</si>
  <si>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</si>
  <si>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</si>
  <si>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</si>
  <si>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</si>
  <si>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</si>
  <si>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</si>
  <si>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</si>
  <si>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</si>
  <si>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</si>
  <si>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</si>
  <si>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</si>
  <si>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</si>
  <si>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</si>
  <si>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</si>
  <si>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</si>
  <si>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</si>
  <si>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</si>
  <si>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</si>
  <si>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</si>
  <si>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</si>
  <si>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</si>
  <si>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</si>
  <si>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</si>
  <si>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</si>
  <si>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</si>
  <si>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</si>
  <si>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</si>
  <si>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</si>
  <si>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</si>
  <si>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</si>
  <si>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</si>
  <si>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</si>
  <si>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</si>
  <si>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</si>
  <si>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</si>
  <si>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</si>
  <si>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</si>
  <si>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</si>
  <si>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</si>
  <si>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</si>
  <si>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</si>
  <si>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</si>
  <si>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</si>
  <si>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</si>
  <si>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</si>
  <si>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</si>
  <si>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</si>
  <si>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</si>
  <si>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</si>
  <si>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</si>
  <si>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</si>
  <si>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</si>
  <si>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</si>
  <si>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</si>
  <si>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</si>
  <si>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</si>
  <si>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</si>
  <si>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</si>
  <si>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</si>
  <si>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</si>
  <si>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</si>
  <si>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</si>
  <si>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</si>
  <si>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</si>
  <si>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</si>
  <si>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</si>
  <si>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</si>
  <si>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</si>
  <si>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</si>
  <si>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</si>
  <si>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</si>
  <si>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</si>
  <si>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</si>
  <si>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</si>
  <si>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</si>
  <si>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</si>
  <si>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</si>
  <si>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</si>
  <si>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</si>
  <si>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</si>
  <si>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</si>
  <si>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</si>
  <si>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</si>
  <si>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</si>
  <si>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</si>
  <si>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</si>
  <si>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</si>
  <si>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</si>
  <si>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</si>
  <si>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</si>
  <si>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</si>
  <si>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</si>
  <si>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</si>
  <si>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</si>
  <si>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</si>
  <si>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</si>
  <si>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</si>
  <si>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</si>
  <si>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</si>
  <si>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</si>
  <si>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</si>
  <si>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</si>
  <si>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</si>
  <si>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</si>
  <si>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</si>
  <si>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</si>
  <si>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</si>
  <si>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</si>
  <si>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</si>
  <si>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</si>
  <si>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</si>
  <si>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</si>
  <si>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</si>
  <si>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</si>
  <si>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</si>
  <si>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</si>
  <si>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</si>
  <si>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</si>
  <si>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</si>
  <si>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</si>
  <si>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</si>
  <si>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</si>
  <si>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</si>
  <si>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</si>
  <si>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</si>
  <si>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</si>
  <si>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</si>
  <si>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</si>
  <si>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</si>
  <si>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</si>
  <si>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</si>
  <si>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</si>
  <si>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</si>
  <si>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</si>
  <si>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</si>
  <si>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</si>
  <si>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</si>
  <si>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</si>
  <si>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</si>
  <si>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</si>
  <si>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</si>
  <si>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</si>
  <si>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</si>
  <si>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</si>
  <si>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</si>
  <si>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</si>
  <si>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</si>
  <si>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</si>
  <si>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</si>
  <si>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</si>
  <si>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</si>
  <si>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</si>
  <si>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</si>
  <si>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</si>
  <si>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</si>
  <si>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</si>
  <si>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</si>
  <si>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</si>
  <si>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</si>
  <si>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</si>
  <si>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</si>
  <si>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</si>
  <si>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</si>
  <si>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</si>
  <si>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</si>
  <si>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</si>
  <si>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</si>
  <si>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</si>
  <si>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</si>
  <si>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</si>
  <si>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</si>
  <si>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</si>
  <si>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</si>
  <si>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</si>
  <si>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</si>
  <si>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</si>
  <si>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</si>
  <si>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</si>
  <si>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</si>
  <si>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</si>
  <si>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</si>
  <si>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</si>
  <si>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</si>
  <si>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</si>
  <si>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</si>
  <si>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</si>
  <si>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</si>
  <si>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</si>
  <si>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</si>
  <si>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</si>
  <si>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</si>
  <si>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</si>
  <si>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</si>
  <si>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</si>
  <si>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</si>
  <si>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</si>
  <si>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</si>
  <si>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</si>
  <si>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</si>
  <si>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</si>
  <si>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</si>
  <si>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</si>
  <si>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</si>
  <si>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</si>
  <si>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</si>
  <si>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</si>
  <si>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</si>
  <si>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</si>
  <si>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</si>
  <si>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</si>
  <si>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</si>
  <si>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</si>
  <si>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</si>
  <si>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</si>
  <si>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</si>
  <si>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</si>
  <si>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</si>
  <si>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</si>
  <si>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</si>
  <si>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</si>
  <si>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</si>
  <si>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</si>
  <si>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</si>
  <si>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</si>
  <si>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</si>
  <si>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</si>
  <si>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</si>
  <si>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</si>
  <si>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</si>
  <si>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</si>
  <si>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</si>
  <si>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</si>
  <si>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</si>
  <si>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</si>
  <si>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</si>
  <si>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</si>
  <si>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</si>
  <si>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</si>
  <si>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</si>
  <si>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</si>
  <si>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</si>
  <si>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</si>
  <si>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</si>
  <si>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</si>
  <si>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</si>
  <si>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</si>
  <si>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</si>
  <si>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</si>
  <si>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</si>
  <si>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</si>
  <si>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</si>
  <si>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</si>
  <si>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</si>
  <si>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</si>
  <si>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</si>
  <si>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</si>
  <si>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</si>
  <si>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</si>
  <si>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</si>
  <si>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</si>
  <si>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</si>
  <si>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</si>
  <si>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</si>
  <si>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</si>
  <si>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</si>
  <si>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</si>
  <si>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</si>
  <si>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</si>
  <si>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</si>
  <si>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</si>
  <si>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</si>
  <si>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</si>
  <si>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</si>
  <si>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</si>
  <si>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</si>
  <si>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</si>
  <si>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</si>
  <si>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</si>
  <si>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</si>
  <si>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</si>
  <si>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</si>
  <si>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</si>
  <si>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</si>
  <si>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</si>
  <si>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</si>
  <si>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</si>
  <si>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</si>
  <si>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</si>
  <si>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</si>
  <si>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</si>
  <si>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</si>
  <si>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</si>
  <si>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</si>
  <si>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</si>
  <si>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</si>
  <si>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</si>
  <si>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</si>
  <si>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</si>
  <si>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</si>
  <si>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</si>
  <si>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</si>
  <si>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</si>
  <si>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</si>
  <si>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</si>
  <si>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</si>
  <si>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</si>
  <si>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</si>
  <si>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</si>
  <si>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</si>
  <si>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</si>
  <si>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</si>
  <si>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</si>
  <si>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</si>
  <si>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</si>
  <si>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</si>
  <si>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</si>
  <si>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</si>
  <si>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</si>
  <si>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</si>
  <si>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</si>
  <si>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</si>
  <si>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</si>
  <si>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</si>
  <si>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</si>
  <si>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</si>
  <si>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</si>
  <si>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</si>
  <si>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</si>
  <si>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</si>
  <si>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</si>
  <si>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</si>
  <si>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</si>
  <si>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</si>
  <si>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</si>
  <si>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</si>
  <si>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</si>
  <si>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</si>
  <si>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</si>
  <si>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</si>
  <si>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</si>
  <si>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</si>
  <si>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</si>
  <si>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</si>
  <si>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</si>
  <si>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</si>
  <si>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</si>
  <si>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</si>
  <si>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</si>
  <si>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</si>
  <si>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</si>
  <si>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</si>
  <si>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</si>
  <si>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</si>
  <si>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</si>
  <si>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</si>
  <si>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</si>
  <si>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</si>
  <si>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</si>
  <si>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</si>
  <si>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</si>
  <si>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</si>
  <si>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</si>
  <si>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</si>
  <si>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</si>
  <si>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</si>
  <si>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</si>
  <si>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</si>
  <si>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</si>
  <si>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</si>
  <si>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</si>
  <si>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</si>
  <si>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</si>
  <si>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</si>
  <si>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</si>
  <si>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</si>
  <si>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</si>
  <si>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</si>
  <si>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</si>
  <si>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</si>
  <si>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</si>
  <si>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</si>
  <si>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</si>
  <si>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</si>
  <si>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</si>
  <si>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</si>
  <si>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</si>
  <si>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</si>
  <si>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</si>
  <si>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</si>
  <si>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</si>
  <si>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</si>
  <si>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</si>
  <si>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</si>
  <si>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</si>
  <si>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</si>
  <si>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</si>
  <si>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</si>
  <si>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</si>
  <si>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</si>
  <si>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</si>
  <si>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</si>
  <si>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</si>
  <si>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</si>
  <si>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</si>
  <si>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</si>
  <si>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</si>
  <si>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</si>
  <si>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</si>
  <si>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</si>
  <si>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</si>
  <si>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</si>
  <si>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</si>
  <si>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</si>
  <si>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</si>
  <si>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</si>
  <si>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</si>
  <si>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</si>
  <si>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</si>
  <si>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</si>
  <si>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</si>
  <si>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</si>
  <si>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</si>
  <si>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</si>
  <si>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</si>
  <si>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</si>
  <si>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</si>
  <si>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</si>
  <si>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</si>
  <si>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</si>
  <si>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</si>
  <si>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</si>
  <si>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</si>
  <si>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</si>
  <si>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</si>
  <si>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</si>
  <si>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</si>
  <si>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</si>
  <si>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</si>
  <si>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</si>
  <si>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</si>
  <si>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</si>
  <si>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</si>
  <si>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</si>
  <si>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</si>
  <si>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</si>
  <si>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</si>
  <si>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</si>
  <si>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</si>
  <si>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</si>
  <si>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</si>
  <si>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</si>
  <si>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</si>
  <si>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</si>
  <si>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</si>
  <si>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</si>
  <si>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</si>
  <si>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</si>
  <si>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</si>
  <si>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</si>
  <si>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</si>
  <si>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</si>
  <si>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</si>
  <si>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</si>
  <si>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</si>
  <si>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</si>
  <si>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</si>
  <si>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</si>
  <si>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</si>
  <si>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</si>
  <si>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</si>
  <si>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</si>
  <si>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</si>
  <si>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</si>
  <si>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</si>
  <si>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</si>
  <si>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</si>
  <si>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</si>
  <si>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</si>
  <si>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</si>
  <si>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</si>
  <si>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</si>
  <si>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</si>
  <si>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</si>
  <si>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</si>
  <si>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</si>
  <si>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</si>
  <si>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</si>
  <si>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</si>
  <si>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</si>
  <si>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</si>
  <si>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</si>
  <si>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</si>
  <si>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</si>
  <si>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</si>
  <si>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</si>
  <si>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</si>
  <si>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</si>
  <si>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</si>
  <si>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</si>
  <si>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</si>
  <si>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</si>
  <si>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</si>
  <si>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</si>
  <si>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</si>
  <si>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</si>
  <si>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</si>
  <si>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</si>
  <si>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</si>
  <si>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</si>
  <si>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</si>
  <si>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</si>
  <si>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</si>
  <si>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</si>
  <si>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</si>
  <si>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</si>
  <si>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</si>
  <si>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</si>
  <si>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</si>
  <si>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</si>
  <si>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</si>
  <si>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</si>
  <si>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</si>
  <si>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</si>
  <si>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</si>
  <si>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</si>
  <si>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</si>
  <si>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</si>
  <si>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</si>
  <si>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</si>
  <si>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</si>
  <si>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</si>
  <si>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</si>
  <si>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</si>
  <si>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</si>
  <si>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</si>
  <si>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</si>
  <si>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</si>
  <si>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</si>
  <si>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</si>
  <si>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</si>
  <si>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</si>
  <si>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</si>
  <si>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</si>
  <si>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</si>
  <si>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</si>
  <si>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</si>
  <si>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</si>
  <si>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</si>
  <si>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</si>
  <si>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</si>
  <si>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</si>
  <si>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</si>
  <si>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</si>
  <si>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</si>
  <si>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</si>
  <si>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</si>
  <si>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</si>
  <si>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</si>
  <si>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</si>
  <si>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</si>
  <si>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</si>
  <si>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</si>
  <si>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</si>
  <si>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</si>
  <si>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</si>
  <si>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</si>
  <si>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</si>
  <si>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</si>
  <si>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</si>
  <si>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</si>
  <si>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</si>
  <si>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</si>
  <si>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</si>
  <si>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</si>
  <si>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</si>
  <si>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</si>
  <si>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</si>
  <si>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</si>
  <si>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</si>
  <si>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</si>
  <si>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</si>
  <si>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</si>
  <si>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</si>
  <si>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</si>
  <si>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</si>
  <si>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</si>
  <si>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</si>
  <si>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</si>
  <si>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</si>
  <si>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</si>
  <si>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</si>
  <si>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</si>
  <si>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</si>
  <si>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</si>
  <si>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</si>
  <si>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</si>
  <si>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</si>
  <si>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</si>
  <si>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</si>
  <si>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</si>
  <si>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</si>
  <si>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</si>
  <si>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</si>
  <si>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</si>
  <si>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</si>
  <si>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</si>
  <si>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</si>
  <si>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</si>
  <si>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</si>
  <si>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</si>
  <si>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</si>
  <si>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</si>
  <si>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</si>
  <si>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</si>
  <si>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</si>
  <si>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</si>
  <si>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</si>
  <si>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</si>
  <si>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</si>
  <si>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</si>
  <si>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</si>
  <si>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</si>
  <si>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</si>
  <si>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</si>
  <si>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</si>
  <si>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</si>
  <si>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</si>
  <si>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</si>
  <si>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</si>
  <si>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</si>
  <si>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</si>
  <si>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</si>
  <si>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</si>
  <si>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</si>
  <si>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</si>
  <si>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</si>
  <si>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</si>
  <si>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</si>
  <si>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</si>
  <si>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</si>
  <si>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</si>
  <si>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</si>
  <si>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</si>
  <si>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</si>
  <si>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</si>
  <si>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</si>
  <si>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</si>
  <si>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</si>
  <si>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</si>
  <si>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</si>
  <si>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</si>
  <si>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</si>
  <si>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</si>
  <si>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</si>
  <si>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</si>
  <si>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</si>
  <si>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</si>
  <si>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</si>
  <si>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</si>
  <si>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</si>
  <si>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</si>
  <si>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</si>
  <si>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</si>
  <si>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</si>
  <si>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</si>
  <si>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</si>
  <si>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</si>
  <si>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</si>
  <si>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</si>
  <si>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</si>
  <si>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</si>
  <si>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</si>
  <si>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</si>
  <si>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</si>
  <si>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</si>
  <si>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</si>
  <si>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</si>
  <si>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</si>
  <si>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</si>
  <si>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</si>
  <si>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</si>
  <si>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</si>
  <si>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</si>
  <si>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</si>
  <si>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</si>
  <si>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</si>
  <si>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</si>
  <si>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</si>
  <si>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</si>
  <si>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</si>
  <si>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</si>
  <si>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</si>
  <si>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</si>
  <si>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</si>
  <si>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</si>
  <si>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</si>
  <si>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</si>
  <si>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</si>
  <si>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</si>
  <si>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</si>
  <si>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</si>
  <si>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</si>
  <si>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</si>
  <si>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</si>
  <si>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</si>
  <si>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</si>
  <si>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</si>
  <si>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</si>
  <si>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</si>
  <si>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</si>
  <si>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</si>
  <si>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</si>
  <si>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</si>
  <si>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</si>
  <si>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</si>
  <si>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</si>
  <si>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</si>
  <si>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</si>
  <si>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</si>
  <si>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</si>
  <si>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</si>
  <si>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</si>
  <si>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</si>
  <si>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</si>
  <si>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</si>
  <si>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</si>
  <si>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</si>
  <si>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</si>
  <si>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</si>
  <si>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</si>
  <si>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</si>
  <si>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</si>
  <si>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</si>
  <si>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</si>
  <si>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</si>
  <si>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</si>
  <si>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</si>
  <si>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</si>
  <si>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</si>
  <si>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</si>
  <si>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</si>
  <si>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</si>
  <si>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</si>
  <si>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</si>
  <si>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</si>
  <si>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</si>
  <si>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</si>
  <si>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</si>
  <si>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</si>
  <si>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</si>
  <si>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</si>
  <si>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</si>
  <si>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</si>
  <si>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</si>
  <si>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</si>
  <si>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</si>
  <si>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</si>
  <si>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</si>
  <si>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</si>
  <si>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</si>
  <si>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</si>
  <si>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</si>
  <si>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</si>
  <si>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</si>
  <si>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</si>
  <si>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</si>
  <si>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</si>
  <si>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</si>
  <si>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</si>
  <si>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</si>
  <si>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</si>
  <si>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</si>
  <si>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</si>
  <si>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</si>
  <si>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</si>
  <si>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</si>
  <si>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</si>
  <si>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</si>
  <si>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</si>
  <si>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</si>
  <si>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</si>
  <si>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</si>
  <si>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</si>
  <si>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</si>
  <si>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</si>
  <si>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</si>
  <si>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</si>
  <si>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</si>
  <si>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</si>
  <si>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</si>
  <si>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</si>
  <si>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</si>
  <si>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</si>
  <si>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</si>
  <si>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</si>
  <si>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</si>
  <si>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</si>
  <si>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</si>
  <si>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</si>
  <si>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</si>
  <si>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</si>
  <si>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</si>
  <si>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</si>
  <si>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</si>
  <si>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</si>
  <si>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</si>
  <si>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</si>
  <si>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</si>
  <si>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</si>
  <si>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</si>
  <si>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</si>
  <si>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</si>
  <si>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</si>
  <si>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</si>
  <si>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</si>
  <si>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</si>
  <si>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</si>
  <si>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</si>
  <si>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</si>
  <si>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</si>
  <si>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</si>
  <si>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</si>
  <si>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</si>
  <si>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</si>
  <si>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</si>
  <si>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</si>
  <si>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</si>
  <si>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</si>
  <si>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</si>
  <si>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</si>
  <si>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</si>
  <si>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</si>
  <si>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</si>
  <si>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</si>
  <si>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</si>
  <si>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</si>
  <si>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</si>
  <si>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</si>
  <si>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</si>
  <si>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</si>
  <si>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</si>
  <si>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</si>
  <si>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</si>
  <si>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</si>
  <si>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</si>
  <si>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</si>
  <si>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</si>
  <si>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</si>
  <si>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</si>
  <si>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</si>
  <si>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</si>
  <si>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</si>
  <si>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</si>
  <si>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</si>
  <si>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</si>
  <si>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</si>
  <si>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</si>
  <si>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</si>
  <si>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</si>
  <si>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</si>
  <si>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</si>
  <si>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</si>
  <si>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</si>
  <si>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</si>
  <si>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</si>
  <si>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</si>
  <si>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</si>
  <si>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</si>
  <si>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</si>
  <si>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</si>
  <si>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</si>
  <si>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</si>
  <si>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</si>
  <si>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</si>
  <si>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</si>
  <si>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</si>
  <si>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</si>
  <si>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</si>
  <si>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</si>
  <si>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</si>
  <si>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</si>
  <si>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</si>
  <si>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</si>
  <si>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</si>
  <si>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</si>
  <si>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</si>
  <si>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</si>
  <si>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</si>
  <si>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</si>
  <si>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</si>
  <si>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</si>
  <si>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</si>
  <si>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</si>
  <si>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</si>
  <si>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</si>
  <si>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</si>
  <si>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</si>
  <si>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</si>
  <si>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</si>
  <si>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</si>
  <si>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</si>
  <si>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</si>
  <si>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</si>
  <si>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</si>
  <si>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</si>
  <si>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</si>
  <si>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</si>
  <si>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</si>
  <si>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</si>
  <si>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</si>
  <si>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</si>
  <si>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</si>
  <si>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</si>
  <si>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</si>
  <si>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</si>
  <si>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</si>
  <si>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</si>
  <si>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</si>
  <si>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</si>
  <si>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</si>
  <si>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</si>
  <si>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</si>
  <si>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</si>
  <si>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</si>
  <si>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</si>
  <si>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</si>
  <si>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</si>
  <si>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</si>
  <si>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</si>
  <si>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</si>
  <si>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</si>
  <si>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</si>
  <si>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</si>
  <si>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</si>
  <si>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</si>
  <si>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</si>
  <si>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</si>
  <si>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</si>
  <si>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</si>
  <si>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</si>
  <si>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</si>
  <si>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</si>
  <si>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</si>
  <si>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</si>
  <si>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</si>
  <si>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</si>
  <si>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</si>
  <si>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</si>
  <si>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</si>
  <si>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</si>
  <si>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</si>
  <si>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</si>
  <si>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</si>
  <si>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</si>
  <si>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</si>
  <si>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</si>
  <si>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</si>
  <si>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</si>
  <si>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</si>
  <si>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</si>
  <si>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</si>
  <si>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</si>
  <si>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</si>
  <si>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</si>
  <si>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</si>
  <si>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</si>
  <si>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</si>
  <si>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</si>
  <si>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</si>
  <si>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</si>
  <si>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</si>
  <si>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</si>
  <si>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</si>
  <si>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</si>
  <si>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</si>
  <si>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</si>
  <si>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</si>
  <si>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</si>
  <si>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</si>
  <si>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</si>
  <si>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</si>
  <si>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</si>
  <si>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</si>
  <si>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</si>
  <si>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</si>
  <si>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</si>
  <si>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</si>
  <si>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</si>
  <si>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</si>
  <si>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</si>
  <si>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</si>
  <si>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</si>
  <si>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</si>
  <si>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</si>
  <si>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</si>
  <si>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</si>
  <si>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</si>
  <si>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</si>
  <si>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</si>
  <si>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</si>
  <si>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</si>
  <si>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</si>
  <si>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</si>
  <si>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</si>
  <si>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</si>
  <si>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</si>
  <si>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</si>
  <si>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</si>
  <si>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</si>
  <si>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</si>
  <si>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</si>
  <si>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</si>
  <si>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</si>
  <si>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</si>
  <si>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</si>
  <si>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</si>
  <si>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</si>
  <si>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</si>
  <si>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</si>
  <si>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</si>
  <si>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</si>
  <si>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</si>
  <si>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</si>
  <si>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</si>
  <si>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</si>
  <si>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</si>
  <si>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</si>
  <si>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</si>
  <si>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</si>
  <si>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</si>
  <si>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</si>
  <si>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</si>
  <si>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</si>
  <si>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</si>
  <si>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</si>
  <si>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</si>
  <si>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</si>
  <si>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</si>
  <si>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</si>
  <si>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</si>
  <si>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</si>
  <si>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</si>
  <si>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</si>
  <si>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</si>
  <si>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</si>
  <si>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</si>
  <si>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</si>
  <si>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</si>
  <si>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</si>
  <si>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</si>
  <si>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</si>
  <si>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</si>
  <si>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</si>
  <si>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</si>
  <si>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</si>
  <si>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</si>
  <si>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</si>
  <si>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</si>
  <si>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</si>
  <si>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</si>
  <si>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</si>
  <si>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</si>
  <si>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</si>
  <si>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</si>
  <si>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</si>
  <si>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</si>
  <si>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</si>
  <si>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</si>
  <si>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</si>
  <si>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</si>
  <si>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</si>
  <si>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</si>
  <si>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</si>
  <si>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</si>
  <si>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</si>
  <si>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</si>
  <si>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</si>
  <si>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</si>
  <si>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</si>
  <si>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</si>
  <si>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</si>
  <si>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</si>
  <si>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</si>
  <si>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</si>
  <si>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</si>
  <si>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</si>
  <si>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</si>
  <si>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</si>
  <si>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</si>
  <si>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</si>
  <si>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</si>
  <si>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</si>
  <si>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</si>
  <si>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</si>
  <si>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</si>
  <si>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</si>
  <si>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</si>
  <si>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</si>
  <si>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</si>
  <si>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</si>
  <si>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</si>
  <si>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</si>
  <si>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</si>
  <si>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</si>
  <si>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</si>
  <si>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</si>
  <si>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</si>
  <si>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</si>
  <si>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</si>
  <si>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</si>
  <si>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</si>
  <si>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</si>
  <si>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</si>
  <si>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</si>
  <si>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</si>
  <si>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</si>
  <si>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</si>
  <si>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</si>
  <si>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</si>
  <si>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</si>
  <si>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</si>
  <si>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</si>
  <si>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</si>
  <si>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</si>
  <si>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</si>
  <si>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</si>
  <si>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</si>
  <si>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</si>
  <si>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</si>
  <si>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</si>
  <si>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</si>
  <si>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</si>
  <si>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</si>
  <si>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</si>
  <si>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</si>
  <si>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</si>
  <si>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</si>
  <si>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</si>
  <si>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</si>
  <si>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</si>
  <si>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</si>
  <si>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</si>
  <si>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</si>
  <si>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</si>
  <si>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</si>
  <si>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</si>
  <si>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</si>
  <si>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</si>
  <si>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</si>
  <si>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</si>
  <si>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</si>
  <si>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</si>
  <si>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</si>
  <si>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</si>
  <si>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</si>
  <si>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</si>
  <si>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</si>
  <si>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</si>
  <si>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</si>
  <si>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</si>
  <si>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</si>
  <si>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</si>
  <si>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</si>
  <si>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</si>
  <si>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</si>
  <si>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</si>
  <si>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</si>
  <si>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</si>
  <si>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</si>
  <si>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</si>
  <si>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</si>
  <si>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</si>
  <si>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</si>
  <si>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</si>
  <si>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</si>
  <si>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</si>
  <si>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</si>
  <si>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</si>
  <si>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</si>
  <si>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</si>
  <si>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</si>
  <si>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</si>
  <si>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</si>
  <si>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</si>
  <si>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</si>
  <si>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</si>
  <si>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</si>
  <si>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</si>
  <si>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</si>
  <si>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</si>
  <si>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</si>
  <si>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</si>
  <si>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</si>
  <si>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</si>
  <si>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</si>
  <si>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</si>
  <si>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</si>
  <si>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</si>
  <si>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</si>
  <si>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</si>
  <si>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</si>
  <si>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</si>
  <si>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</si>
  <si>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</si>
  <si>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</si>
  <si>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</si>
  <si>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</si>
  <si>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</si>
  <si>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</si>
  <si>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</si>
  <si>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</si>
  <si>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</si>
  <si>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</si>
  <si>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</si>
  <si>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</si>
  <si>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</si>
  <si>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</si>
  <si>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</si>
  <si>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</si>
  <si>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</si>
  <si>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</si>
  <si>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</si>
  <si>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</si>
  <si>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</si>
  <si>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</si>
  <si>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</si>
  <si>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</si>
  <si>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</si>
  <si>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</si>
  <si>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</si>
  <si>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</si>
  <si>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</si>
  <si>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</si>
  <si>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</si>
  <si>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</si>
  <si>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</si>
  <si>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</si>
  <si>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</si>
  <si>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</si>
  <si>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</si>
  <si>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</si>
  <si>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</si>
  <si>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</si>
  <si>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</si>
  <si>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</si>
  <si>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</si>
  <si>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</si>
  <si>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</si>
  <si>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</si>
  <si>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</si>
  <si>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</si>
  <si>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</si>
  <si>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</si>
  <si>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</si>
  <si>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</si>
  <si>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</si>
  <si>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</si>
  <si>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</si>
  <si>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</si>
  <si>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</si>
  <si>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</si>
  <si>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</si>
  <si>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</si>
  <si>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</si>
  <si>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</si>
  <si>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</si>
  <si>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</si>
  <si>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</si>
  <si>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</si>
  <si>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</si>
  <si>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</si>
  <si>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</si>
  <si>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</si>
  <si>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</si>
  <si>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</si>
  <si>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</si>
  <si>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</si>
  <si>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</si>
  <si>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</si>
  <si>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</si>
  <si>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</si>
  <si>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</si>
  <si>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</si>
  <si>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</si>
  <si>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</si>
  <si>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</si>
  <si>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</si>
  <si>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</si>
  <si>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</si>
  <si>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</si>
  <si>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</si>
  <si>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</si>
  <si>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</si>
  <si>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</si>
  <si>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</si>
  <si>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</si>
  <si>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</si>
  <si>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</si>
  <si>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</si>
  <si>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</si>
  <si>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</si>
  <si>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</si>
  <si>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</si>
  <si>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</si>
  <si>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</si>
  <si>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</si>
  <si>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</si>
  <si>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</si>
  <si>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</si>
  <si>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</si>
  <si>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</si>
  <si>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</si>
  <si>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</si>
  <si>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</si>
  <si>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</si>
  <si>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</si>
  <si>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</si>
  <si>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</si>
  <si>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</si>
  <si>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</si>
  <si>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</si>
  <si>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</si>
  <si>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</si>
  <si>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</si>
  <si>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</si>
  <si>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</si>
  <si>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</si>
  <si>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</si>
  <si>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</si>
  <si>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</si>
  <si>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</si>
  <si>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</si>
  <si>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</si>
  <si>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</si>
  <si>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</si>
  <si>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</si>
  <si>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</si>
  <si>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</si>
  <si>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</si>
  <si>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</si>
  <si>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</si>
  <si>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</si>
  <si>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</si>
  <si>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</si>
  <si>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</si>
  <si>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</si>
  <si>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</si>
  <si>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</si>
  <si>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</si>
  <si>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</si>
  <si>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</si>
  <si>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</si>
  <si>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</si>
  <si>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</si>
  <si>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</si>
  <si>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</si>
  <si>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</si>
  <si>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</si>
  <si>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</si>
  <si>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</si>
  <si>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</si>
  <si>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</si>
  <si>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</si>
  <si>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</si>
  <si>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</si>
  <si>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</si>
  <si>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</si>
  <si>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</si>
  <si>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</si>
  <si>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</si>
  <si>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</si>
  <si>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</si>
  <si>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</si>
  <si>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</si>
  <si>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</si>
  <si>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</si>
  <si>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</si>
  <si>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</si>
  <si>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</si>
  <si>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</si>
  <si>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</si>
  <si>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</si>
  <si>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</si>
  <si>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</si>
  <si>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</si>
  <si>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</si>
  <si>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</si>
  <si>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</si>
  <si>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</si>
  <si>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</si>
  <si>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</si>
  <si>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</si>
  <si>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</si>
  <si>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</si>
  <si>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</si>
  <si>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</si>
  <si>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</si>
  <si>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</si>
  <si>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</si>
  <si>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</si>
  <si>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</si>
  <si>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</si>
  <si>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</si>
  <si>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</si>
  <si>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</si>
  <si>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</si>
  <si>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</si>
  <si>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</si>
  <si>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</si>
  <si>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</si>
  <si>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</si>
  <si>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</si>
  <si>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</si>
  <si>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</si>
  <si>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</si>
  <si>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</si>
  <si>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</si>
  <si>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</si>
  <si>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</si>
  <si>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</si>
  <si>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</si>
  <si>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</si>
  <si>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</si>
  <si>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</si>
  <si>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</si>
  <si>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</si>
  <si>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</si>
  <si>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</si>
  <si>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</si>
  <si>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</si>
  <si>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</si>
  <si>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</si>
  <si>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</si>
  <si>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</si>
  <si>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</si>
  <si>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</si>
  <si>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</si>
  <si>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</si>
  <si>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</si>
  <si>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</si>
  <si>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</si>
  <si>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</si>
  <si>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</si>
  <si>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</si>
  <si>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</si>
  <si>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</si>
  <si>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</si>
  <si>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</si>
  <si>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</si>
  <si>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</si>
  <si>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</si>
  <si>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</si>
  <si>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</si>
  <si>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</si>
  <si>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</si>
  <si>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</si>
  <si>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</si>
  <si>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</si>
  <si>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</si>
  <si>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</si>
  <si>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</si>
  <si>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</si>
  <si>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</si>
  <si>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</si>
  <si>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</si>
  <si>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</si>
  <si>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</si>
  <si>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</si>
  <si>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</si>
  <si>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</si>
  <si>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</si>
  <si>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</si>
  <si>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</si>
  <si>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</si>
  <si>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</si>
  <si>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</si>
  <si>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</si>
  <si>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</si>
  <si>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</si>
  <si>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</si>
  <si>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</si>
  <si>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</si>
  <si>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</si>
  <si>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</si>
  <si>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</si>
  <si>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</si>
  <si>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</si>
  <si>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</si>
  <si>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</si>
  <si>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</si>
  <si>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</si>
  <si>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</si>
  <si>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</si>
  <si>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</si>
  <si>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</si>
  <si>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</si>
  <si>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</si>
  <si>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</si>
  <si>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</si>
  <si>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</si>
  <si>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</si>
  <si>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</si>
  <si>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</si>
  <si>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</si>
  <si>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</si>
  <si>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</si>
  <si>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</si>
  <si>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</si>
  <si>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</si>
  <si>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</si>
  <si>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</si>
  <si>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</si>
  <si>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</si>
  <si>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</si>
  <si>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</si>
  <si>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</si>
  <si>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</si>
  <si>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</si>
  <si>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</si>
  <si>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</si>
  <si>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</si>
  <si>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</si>
  <si>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</si>
  <si>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</si>
  <si>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</si>
  <si>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</si>
  <si>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</si>
  <si>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</si>
  <si>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</si>
  <si>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</si>
  <si>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</si>
  <si>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</si>
  <si>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</si>
  <si>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</si>
  <si>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</si>
  <si>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</si>
  <si>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</si>
  <si>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</si>
  <si>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</si>
  <si>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</si>
  <si>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</si>
  <si>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</si>
  <si>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</si>
  <si>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</si>
  <si>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</si>
  <si>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</si>
  <si>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</si>
  <si>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</si>
  <si>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</si>
  <si>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</si>
  <si>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</si>
  <si>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</si>
  <si>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</si>
  <si>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</si>
  <si>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</si>
  <si>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</si>
  <si>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</si>
  <si>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</si>
  <si>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</si>
  <si>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</si>
  <si>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</si>
  <si>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</si>
  <si>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</si>
  <si>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</si>
  <si>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</si>
  <si>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</si>
  <si>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</si>
  <si>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</si>
  <si>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</si>
  <si>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</si>
  <si>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</si>
  <si>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</si>
  <si>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</si>
  <si>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</si>
  <si>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</si>
  <si>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</si>
  <si>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</si>
  <si>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</si>
  <si>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</si>
  <si>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</si>
  <si>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</si>
  <si>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</si>
  <si>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</si>
  <si>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</si>
  <si>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</si>
  <si>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</si>
  <si>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</si>
  <si>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</si>
  <si>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</si>
  <si>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</si>
  <si>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</si>
  <si>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</si>
  <si>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</si>
  <si>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</si>
  <si>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</si>
  <si>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</si>
  <si>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</si>
  <si>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</si>
  <si>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</si>
  <si>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</si>
  <si>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</si>
  <si>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</si>
  <si>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</si>
  <si>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</si>
  <si>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</si>
  <si>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</si>
  <si>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</si>
  <si>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</si>
  <si>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</si>
  <si>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</si>
  <si>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</si>
  <si>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</si>
  <si>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</si>
  <si>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</si>
  <si>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</si>
  <si>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</si>
  <si>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</si>
  <si>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</si>
  <si>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</si>
  <si>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</si>
  <si>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</si>
  <si>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</si>
  <si>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</si>
  <si>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</si>
  <si>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</si>
  <si>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</si>
  <si>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</si>
  <si>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</si>
  <si>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</si>
  <si>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</si>
  <si>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</si>
  <si>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</si>
  <si>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</si>
  <si>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</si>
  <si>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</si>
  <si>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</si>
  <si>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</si>
  <si>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</si>
  <si>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</si>
  <si>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</si>
  <si>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</si>
  <si>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</si>
  <si>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</si>
  <si>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</si>
  <si>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</si>
  <si>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</si>
  <si>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</si>
  <si>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</si>
  <si>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</si>
  <si>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</si>
  <si>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</si>
  <si>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</si>
  <si>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</si>
  <si>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</si>
  <si>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</si>
  <si>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</si>
  <si>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</si>
  <si>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</si>
  <si>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</si>
  <si>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</si>
  <si>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</si>
  <si>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</si>
  <si>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</si>
  <si>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</si>
  <si>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</si>
  <si>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</si>
  <si>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</si>
  <si>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</si>
  <si>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</si>
  <si>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</si>
  <si>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</si>
  <si>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</si>
  <si>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</si>
  <si>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</si>
  <si>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</si>
  <si>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</si>
  <si>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</si>
  <si>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</si>
  <si>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</si>
  <si>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</si>
  <si>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</si>
  <si>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</si>
  <si>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</si>
  <si>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</si>
  <si>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</si>
  <si>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</si>
  <si>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</si>
  <si>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</si>
  <si>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</si>
  <si>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</si>
  <si>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</si>
  <si>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</si>
  <si>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</si>
  <si>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</si>
  <si>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</si>
  <si>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</si>
  <si>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</si>
  <si>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</si>
  <si>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</si>
  <si>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</si>
  <si>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</si>
  <si>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</si>
  <si>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</si>
  <si>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</si>
  <si>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</si>
  <si>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</si>
  <si>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</si>
  <si>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</si>
  <si>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</si>
  <si>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</si>
  <si>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</si>
  <si>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</si>
  <si>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</si>
  <si>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</si>
  <si>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</si>
  <si>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</si>
  <si>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</si>
  <si>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</si>
  <si>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</si>
  <si>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</si>
  <si>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</si>
  <si>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</si>
  <si>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</si>
  <si>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</si>
  <si>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</si>
  <si>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</si>
  <si>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</si>
  <si>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</si>
  <si>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</si>
  <si>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</si>
  <si>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</si>
  <si>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</si>
  <si>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</si>
  <si>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</si>
  <si>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</si>
  <si>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</si>
  <si>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</si>
  <si>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</si>
  <si>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</si>
  <si>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</si>
  <si>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</si>
  <si>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</si>
  <si>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</si>
  <si>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</si>
  <si>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</si>
  <si>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</si>
  <si>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</si>
  <si>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</si>
  <si>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</si>
  <si>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</si>
  <si>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</si>
  <si>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</si>
  <si>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</si>
  <si>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</si>
  <si>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</si>
  <si>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</si>
  <si>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</si>
  <si>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</si>
  <si>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</si>
  <si>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</si>
  <si>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</si>
  <si>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</si>
  <si>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</si>
  <si>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</si>
  <si>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</si>
  <si>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</si>
  <si>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</si>
  <si>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</si>
  <si>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</si>
  <si>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</si>
  <si>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</si>
  <si>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</si>
  <si>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</si>
  <si>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</si>
  <si>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</si>
  <si>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</si>
  <si>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</si>
  <si>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</si>
  <si>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</si>
  <si>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</si>
  <si>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</si>
  <si>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</si>
  <si>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</si>
  <si>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</si>
  <si>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</si>
  <si>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</si>
  <si>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</si>
  <si>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</si>
  <si>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</si>
  <si>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</si>
  <si>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</si>
  <si>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</si>
  <si>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</si>
  <si>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</si>
  <si>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</si>
  <si>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</si>
  <si>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</si>
  <si>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</si>
  <si>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</si>
  <si>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</si>
  <si>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</si>
  <si>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</si>
  <si>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</si>
  <si>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</si>
  <si>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</si>
  <si>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</si>
  <si>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</si>
  <si>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</si>
  <si>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</si>
  <si>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</si>
  <si>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</si>
  <si>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</si>
  <si>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</si>
  <si>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</si>
  <si>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</si>
  <si>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</si>
  <si>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</si>
  <si>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</si>
  <si>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</si>
  <si>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</si>
  <si>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</si>
  <si>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</si>
  <si>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</si>
  <si>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</si>
  <si>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</si>
  <si>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</si>
  <si>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</si>
  <si>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</si>
  <si>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</si>
  <si>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</si>
  <si>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</si>
  <si>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</si>
  <si>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</si>
  <si>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</si>
  <si>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</si>
  <si>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</si>
  <si>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</si>
  <si>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</si>
  <si>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</si>
  <si>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</si>
  <si>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</si>
  <si>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</si>
  <si>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</si>
  <si>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</si>
  <si>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</si>
  <si>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</si>
  <si>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</si>
  <si>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</si>
  <si>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</si>
  <si>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</si>
  <si>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</si>
  <si>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</si>
  <si>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</si>
  <si>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</si>
  <si>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</si>
  <si>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</si>
  <si>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</si>
  <si>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</si>
  <si>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</si>
  <si>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</si>
  <si>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</si>
  <si>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</si>
  <si>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</si>
  <si>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</si>
  <si>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</si>
  <si>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</si>
  <si>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</si>
  <si>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</si>
  <si>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</si>
  <si>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</si>
  <si>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</si>
  <si>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</si>
  <si>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</si>
  <si>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</si>
  <si>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</si>
  <si>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</si>
  <si>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</si>
  <si>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</si>
  <si>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</si>
  <si>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</si>
  <si>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</si>
  <si>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</si>
  <si>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</si>
  <si>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</si>
  <si>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</si>
  <si>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</si>
  <si>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</si>
  <si>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</si>
  <si>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</si>
  <si>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</si>
  <si>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</si>
  <si>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</si>
  <si>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</si>
  <si>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</si>
  <si>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</si>
  <si>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</si>
  <si>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</si>
  <si>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</si>
  <si>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</si>
  <si>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</si>
  <si>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</si>
  <si>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</si>
  <si>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</si>
  <si>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</si>
  <si>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</si>
  <si>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</si>
  <si>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</si>
  <si>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</si>
  <si>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</si>
  <si>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</si>
  <si>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</si>
  <si>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</si>
  <si>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</si>
  <si>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</si>
  <si>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</si>
  <si>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</si>
  <si>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</si>
  <si>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</si>
  <si>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</si>
  <si>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</si>
  <si>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</si>
  <si>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</si>
  <si>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</si>
  <si>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</si>
  <si>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</si>
  <si>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</si>
  <si>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</si>
  <si>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</si>
  <si>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</si>
  <si>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</si>
  <si>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</si>
  <si>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</si>
  <si>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</si>
  <si>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</si>
  <si>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</si>
  <si>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</si>
  <si>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</si>
  <si>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</si>
  <si>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</si>
  <si>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</si>
  <si>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</si>
  <si>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</si>
  <si>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</si>
  <si>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</si>
  <si>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</si>
  <si>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</si>
  <si>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</si>
  <si>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</si>
  <si>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</si>
  <si>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</si>
  <si>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</si>
  <si>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</si>
  <si>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</si>
  <si>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</si>
  <si>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</si>
  <si>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</si>
  <si>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</si>
  <si>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</si>
  <si>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</si>
  <si>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</si>
  <si>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</si>
  <si>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</si>
  <si>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</si>
  <si>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</si>
  <si>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</si>
  <si>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</si>
  <si>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</si>
  <si>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</si>
  <si>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</si>
  <si>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</si>
  <si>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</si>
  <si>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</si>
  <si>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</si>
  <si>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</si>
  <si>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</si>
  <si>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</si>
  <si>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</si>
  <si>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</si>
  <si>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</si>
  <si>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</si>
  <si>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</si>
  <si>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</si>
  <si>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</si>
  <si>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</si>
  <si>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</si>
  <si>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</si>
  <si>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</si>
  <si>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</si>
  <si>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</si>
  <si>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</si>
  <si>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</si>
  <si>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</si>
  <si>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</si>
  <si>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</si>
  <si>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</si>
  <si>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</si>
  <si>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</si>
  <si>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</si>
  <si>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</si>
  <si>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</si>
  <si>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</si>
  <si>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</si>
  <si>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</si>
  <si>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</si>
  <si>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</si>
  <si>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</si>
  <si>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</si>
  <si>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</si>
  <si>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</si>
  <si>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</si>
  <si>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</si>
  <si>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</si>
  <si>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</si>
  <si>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</si>
  <si>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</si>
  <si>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</si>
  <si>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</si>
  <si>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</si>
  <si>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</si>
  <si>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</si>
  <si>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</si>
  <si>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</si>
  <si>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</si>
  <si>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</si>
  <si>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</si>
  <si>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</si>
  <si>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</si>
  <si>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</si>
  <si>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</si>
  <si>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</si>
  <si>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</si>
  <si>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</si>
  <si>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</si>
  <si>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</si>
  <si>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</si>
  <si>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</si>
  <si>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</si>
  <si>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</si>
  <si>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</si>
  <si>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</si>
  <si>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</si>
  <si>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</si>
  <si>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</si>
  <si>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</si>
  <si>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</si>
  <si>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</si>
  <si>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</si>
  <si>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</si>
  <si>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</si>
  <si>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</si>
  <si>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</si>
  <si>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</si>
  <si>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</si>
  <si>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</si>
  <si>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</si>
  <si>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</si>
  <si>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</si>
  <si>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</si>
  <si>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</si>
  <si>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</si>
  <si>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</si>
  <si>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</si>
  <si>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</si>
  <si>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</si>
  <si>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</si>
  <si>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</si>
  <si>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</si>
  <si>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</si>
  <si>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</si>
  <si>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</si>
  <si>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</si>
  <si>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</si>
  <si>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</si>
  <si>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</si>
  <si>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</si>
  <si>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</si>
  <si>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</si>
  <si>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</si>
  <si>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</si>
  <si>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</si>
  <si>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</si>
  <si>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</si>
  <si>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</si>
  <si>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</si>
  <si>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</si>
  <si>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</si>
  <si>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</si>
  <si>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</si>
  <si>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</si>
  <si>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</si>
  <si>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</si>
  <si>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</si>
  <si>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</si>
  <si>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</si>
  <si>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</si>
  <si>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</si>
  <si>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</si>
  <si>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</si>
  <si>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</si>
  <si>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</si>
  <si>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</si>
  <si>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</si>
  <si>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</si>
  <si>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</si>
  <si>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</si>
  <si>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</si>
  <si>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</si>
  <si>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</si>
  <si>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</si>
  <si>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</si>
  <si>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</si>
  <si>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</si>
  <si>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</si>
  <si>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</si>
  <si>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</si>
  <si>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</si>
  <si>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</si>
  <si>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</si>
  <si>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</si>
  <si>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</si>
  <si>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</si>
  <si>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</si>
  <si>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</si>
  <si>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</si>
  <si>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</si>
  <si>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</si>
  <si>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</si>
  <si>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</si>
  <si>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</si>
  <si>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</si>
  <si>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</si>
  <si>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</si>
  <si>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</si>
  <si>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</si>
  <si>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</si>
  <si>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</si>
  <si>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</si>
  <si>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</si>
  <si>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</si>
  <si>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</si>
  <si>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</si>
  <si>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</si>
  <si>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</si>
  <si>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</si>
  <si>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</si>
  <si>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</si>
  <si>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</si>
  <si>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</si>
  <si>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</si>
  <si>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</si>
  <si>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</si>
  <si>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</si>
  <si>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</si>
  <si>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</si>
  <si>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</si>
  <si>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</si>
  <si>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</si>
  <si>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</si>
  <si>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</si>
  <si>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</si>
  <si>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</si>
  <si>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</si>
  <si>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</si>
  <si>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</si>
  <si>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</si>
  <si>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</si>
  <si>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</si>
  <si>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</si>
  <si>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</si>
  <si>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</si>
  <si>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</si>
  <si>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</si>
  <si>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</si>
  <si>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</si>
  <si>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</si>
  <si>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</si>
  <si>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</si>
  <si>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</si>
  <si>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</si>
  <si>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</si>
  <si>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</si>
  <si>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</si>
  <si>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</si>
  <si>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</si>
  <si>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</si>
  <si>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</si>
  <si>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</si>
  <si>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</si>
  <si>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</si>
  <si>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</si>
  <si>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</si>
  <si>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</si>
  <si>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</si>
  <si>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</si>
  <si>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</si>
  <si>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</si>
  <si>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</si>
  <si>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</si>
  <si>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</si>
  <si>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</si>
  <si>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</si>
  <si>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</si>
  <si>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</si>
  <si>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</si>
  <si>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</si>
  <si>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</si>
  <si>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</si>
  <si>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</si>
  <si>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</si>
  <si>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</si>
  <si>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</si>
  <si>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</si>
  <si>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</si>
  <si>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</si>
  <si>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</si>
  <si>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</si>
  <si>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</si>
  <si>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</si>
  <si>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</si>
  <si>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</si>
  <si>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</si>
  <si>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</si>
  <si>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</si>
  <si>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</si>
  <si>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</si>
  <si>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</si>
  <si>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</si>
  <si>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</si>
  <si>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</si>
  <si>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</si>
  <si>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</si>
  <si>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</si>
  <si>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</si>
  <si>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</si>
  <si>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</si>
  <si>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</si>
  <si>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</si>
  <si>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</si>
  <si>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</si>
  <si>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</si>
  <si>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</si>
  <si>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</si>
  <si>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</si>
  <si>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</si>
  <si>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</si>
  <si>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</si>
  <si>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</si>
  <si>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</si>
  <si>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</si>
  <si>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</si>
  <si>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</si>
  <si>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</si>
  <si>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</si>
  <si>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</si>
  <si>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</si>
  <si>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</si>
  <si>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</si>
  <si>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</si>
  <si>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</si>
  <si>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</si>
  <si>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</si>
  <si>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</si>
  <si>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</si>
  <si>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</si>
  <si>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</si>
  <si>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</si>
  <si>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</si>
  <si>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</si>
  <si>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</si>
  <si>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</si>
  <si>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</si>
  <si>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</si>
  <si>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</si>
  <si>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</si>
  <si>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</si>
  <si>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</si>
  <si>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</si>
  <si>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</si>
  <si>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</si>
  <si>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</si>
  <si>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</si>
  <si>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</si>
  <si>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</si>
  <si>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</si>
  <si>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</si>
  <si>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</si>
  <si>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</si>
  <si>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</si>
  <si>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</si>
  <si>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</si>
  <si>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</si>
  <si>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</si>
  <si>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</si>
  <si>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</si>
  <si>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</si>
  <si>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</si>
  <si>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</si>
  <si>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</si>
  <si>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</si>
  <si>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</si>
  <si>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</si>
  <si>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</si>
  <si>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</si>
  <si>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</si>
  <si>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</si>
  <si>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</si>
  <si>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</si>
  <si>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</si>
  <si>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</si>
  <si>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</si>
  <si>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</si>
  <si>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</si>
  <si>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</si>
  <si>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</si>
  <si>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</si>
  <si>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</si>
  <si>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</si>
  <si>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</si>
  <si>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</si>
  <si>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</si>
  <si>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</si>
  <si>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</si>
  <si>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</si>
  <si>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</si>
  <si>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</si>
  <si>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</si>
  <si>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</si>
  <si>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</si>
  <si>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</si>
  <si>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</si>
  <si>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</si>
  <si>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</si>
  <si>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</si>
  <si>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</si>
  <si>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</si>
  <si>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</si>
  <si>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</si>
  <si>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</si>
  <si>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</si>
  <si>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</si>
  <si>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</si>
  <si>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</si>
  <si>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</si>
  <si>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</si>
  <si>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</si>
  <si>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</si>
  <si>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</si>
  <si>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</si>
  <si>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</si>
  <si>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</si>
  <si>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</si>
  <si>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</si>
  <si>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</si>
  <si>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</si>
  <si>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</si>
  <si>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</si>
  <si>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</si>
  <si>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</si>
  <si>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</si>
  <si>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</si>
  <si>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</si>
  <si>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</si>
  <si>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</si>
  <si>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</si>
  <si>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</si>
  <si>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</si>
  <si>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</si>
  <si>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</si>
  <si>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</si>
  <si>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</si>
  <si>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</si>
  <si>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</si>
  <si>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</si>
  <si>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</si>
  <si>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</si>
  <si>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</si>
  <si>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</si>
  <si>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</si>
  <si>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</si>
  <si>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</si>
  <si>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</si>
  <si>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</si>
  <si>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</si>
  <si>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</si>
  <si>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</si>
  <si>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</si>
  <si>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</si>
  <si>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</si>
  <si>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</si>
  <si>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</si>
  <si>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</si>
  <si>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</si>
  <si>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</si>
  <si>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</si>
  <si>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</si>
  <si>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</si>
  <si>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</si>
  <si>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</si>
  <si>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</si>
  <si>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</si>
  <si>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</si>
  <si>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</si>
  <si>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</si>
  <si>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</si>
  <si>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</si>
  <si>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</si>
  <si>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</si>
  <si>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</si>
  <si>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</si>
  <si>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</si>
  <si>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</si>
  <si>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</si>
  <si>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</si>
  <si>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</si>
  <si>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</si>
  <si>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</si>
  <si>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</si>
  <si>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</si>
  <si>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</si>
  <si>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</si>
  <si>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</si>
  <si>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</si>
  <si>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</si>
  <si>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</si>
  <si>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</si>
  <si>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</si>
  <si>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</si>
  <si>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</si>
  <si>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</si>
  <si>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</si>
  <si>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</si>
  <si>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</si>
  <si>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</si>
  <si>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</si>
  <si>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</si>
  <si>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</si>
  <si>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</si>
  <si>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</si>
  <si>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</si>
  <si>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</si>
  <si>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</si>
  <si>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</si>
  <si>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</si>
  <si>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</si>
  <si>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</si>
  <si>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</si>
  <si>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</si>
  <si>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</si>
  <si>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</si>
  <si>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</si>
  <si>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</si>
  <si>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</si>
  <si>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</si>
  <si>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</si>
  <si>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</si>
  <si>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</si>
  <si>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</si>
  <si>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</si>
  <si>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</si>
  <si>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</si>
  <si>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</si>
  <si>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</si>
  <si>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</si>
  <si>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</si>
  <si>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</si>
  <si>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</si>
  <si>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</si>
  <si>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</si>
  <si>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</si>
  <si>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</si>
  <si>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</si>
  <si>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</si>
  <si>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</si>
  <si>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</si>
  <si>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</si>
  <si>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</si>
  <si>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</si>
  <si>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</si>
  <si>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</si>
  <si>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</si>
  <si>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</si>
  <si>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</si>
  <si>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</si>
  <si>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</si>
  <si>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</si>
  <si>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</si>
  <si>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</si>
  <si>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</si>
  <si>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</si>
  <si>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</si>
  <si>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</si>
  <si>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</si>
  <si>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</si>
  <si>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</si>
  <si>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</si>
  <si>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</si>
  <si>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</si>
  <si>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</si>
  <si>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</si>
  <si>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</si>
  <si>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</si>
  <si>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</si>
  <si>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</si>
  <si>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</si>
  <si>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</si>
  <si>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</si>
  <si>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</si>
  <si>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</si>
  <si>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</si>
  <si>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</si>
  <si>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</si>
  <si>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</si>
  <si>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</si>
  <si>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</si>
  <si>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</si>
  <si>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</si>
  <si>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</si>
  <si>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</si>
  <si>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</si>
  <si>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</si>
  <si>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</si>
  <si>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</si>
  <si>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</si>
  <si>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</si>
  <si>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</si>
  <si>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</si>
  <si>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</si>
  <si>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</si>
  <si>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</si>
  <si>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</si>
  <si>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</si>
  <si>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</si>
  <si>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</si>
  <si>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</si>
  <si>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</si>
  <si>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</si>
  <si>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</si>
  <si>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</si>
  <si>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</si>
  <si>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</si>
  <si>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</si>
  <si>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</si>
  <si>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</si>
  <si>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</si>
  <si>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</si>
  <si>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</si>
  <si>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</si>
  <si>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</si>
  <si>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</si>
  <si>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</si>
  <si>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</si>
  <si>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</si>
  <si>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</si>
  <si>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</si>
  <si>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</si>
  <si>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</si>
  <si>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</si>
  <si>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</si>
  <si>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</si>
  <si>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</si>
  <si>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</si>
  <si>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</si>
  <si>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</si>
  <si>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</si>
  <si>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</si>
  <si>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</si>
  <si>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</si>
  <si>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</si>
  <si>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</si>
  <si>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</si>
  <si>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</si>
  <si>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</si>
  <si>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</si>
  <si>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</si>
  <si>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</si>
  <si>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</si>
  <si>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</si>
  <si>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</si>
  <si>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</si>
  <si>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</si>
  <si>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</si>
  <si>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</si>
  <si>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</si>
  <si>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</si>
  <si>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</si>
  <si>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</si>
  <si>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</si>
  <si>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</si>
  <si>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</si>
  <si>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</si>
  <si>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</si>
  <si>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</si>
  <si>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</si>
  <si>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</si>
  <si>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</si>
  <si>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</si>
  <si>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</si>
  <si>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</si>
  <si>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</si>
  <si>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</si>
  <si>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</si>
  <si>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</si>
  <si>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</si>
  <si>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</si>
  <si>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</si>
  <si>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</si>
  <si>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</si>
  <si>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</si>
  <si>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</si>
  <si>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</si>
  <si>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</si>
  <si>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</si>
  <si>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</si>
  <si>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</si>
  <si>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</si>
  <si>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</si>
  <si>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</si>
  <si>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</si>
  <si>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</si>
  <si>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</si>
  <si>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</si>
  <si>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</si>
  <si>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</si>
  <si>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</si>
  <si>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</si>
  <si>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</si>
  <si>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</si>
  <si>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</si>
  <si>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</si>
  <si>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</si>
  <si>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</si>
  <si>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</si>
  <si>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</si>
  <si>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</si>
  <si>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</si>
  <si>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</si>
  <si>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</si>
  <si>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</si>
  <si>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</si>
  <si>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</si>
  <si>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</si>
  <si>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</si>
  <si>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</si>
  <si>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</si>
  <si>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</si>
  <si>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</si>
  <si>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</si>
  <si>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</si>
  <si>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</si>
  <si>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</si>
  <si>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</si>
  <si>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</si>
  <si>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</si>
  <si>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</si>
  <si>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</si>
  <si>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</si>
  <si>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</si>
  <si>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</si>
  <si>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</si>
  <si>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</si>
  <si>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</si>
  <si>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</si>
  <si>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</si>
  <si>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</si>
  <si>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</si>
  <si>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</si>
  <si>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</si>
  <si>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</si>
  <si>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</si>
  <si>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</si>
  <si>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</si>
  <si>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</si>
  <si>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</si>
  <si>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</si>
  <si>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</si>
  <si>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</si>
  <si>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</si>
  <si>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</si>
  <si>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</si>
  <si>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</si>
  <si>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</si>
  <si>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</si>
  <si>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</si>
  <si>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</si>
  <si>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</si>
  <si>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</si>
  <si>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</si>
  <si>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</si>
  <si>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</si>
  <si>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</si>
  <si>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</si>
  <si>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</si>
  <si>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</si>
  <si>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</si>
  <si>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</si>
  <si>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</si>
  <si>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</si>
  <si>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</si>
  <si>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</si>
  <si>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</si>
  <si>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</si>
  <si>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</si>
  <si>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</si>
  <si>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</si>
  <si>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</si>
  <si>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</si>
  <si>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</si>
  <si>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</si>
  <si>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</si>
  <si>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</si>
  <si>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</si>
  <si>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</si>
  <si>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</si>
  <si>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</si>
  <si>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</si>
  <si>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</si>
  <si>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</si>
  <si>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</si>
  <si>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</si>
  <si>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</si>
  <si>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</si>
  <si>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</si>
  <si>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</si>
  <si>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</si>
  <si>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</si>
  <si>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</si>
  <si>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</si>
  <si>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</si>
  <si>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</si>
  <si>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</si>
  <si>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</si>
  <si>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</si>
  <si>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</si>
  <si>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</si>
  <si>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</si>
  <si>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</si>
  <si>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</si>
  <si>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</si>
  <si>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</si>
  <si>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</si>
  <si>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</si>
  <si>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</si>
  <si>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</si>
  <si>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</si>
  <si>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</si>
  <si>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</si>
  <si>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</si>
  <si>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</si>
  <si>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</si>
  <si>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</si>
  <si>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</si>
  <si>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</si>
  <si>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</si>
  <si>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</si>
  <si>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</si>
  <si>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</si>
  <si>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</si>
  <si>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</si>
  <si>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</si>
  <si>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</si>
  <si>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</si>
  <si>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</si>
  <si>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</si>
  <si>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</si>
  <si>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</si>
  <si>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</si>
  <si>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</si>
  <si>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</si>
  <si>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</si>
  <si>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</si>
  <si>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</si>
  <si>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</si>
  <si>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</si>
  <si>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</si>
  <si>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</si>
  <si>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</si>
  <si>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</si>
  <si>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</si>
  <si>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</si>
  <si>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</si>
  <si>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</si>
  <si>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</si>
  <si>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</si>
  <si>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</si>
  <si>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</si>
  <si>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</si>
  <si>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</si>
  <si>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</si>
  <si>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</si>
  <si>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</si>
  <si>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</si>
  <si>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</si>
  <si>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</si>
  <si>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</si>
  <si>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</si>
  <si>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</si>
  <si>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</si>
  <si>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</si>
  <si>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</si>
  <si>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</si>
  <si>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</si>
  <si>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</si>
  <si>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</si>
  <si>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</si>
  <si>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</si>
  <si>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</si>
  <si>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</si>
  <si>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</si>
  <si>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</si>
  <si>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</si>
  <si>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</si>
  <si>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</si>
  <si>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</si>
  <si>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</si>
  <si>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</si>
  <si>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</si>
  <si>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</si>
  <si>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</si>
  <si>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</si>
  <si>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</si>
  <si>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</si>
  <si>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</si>
  <si>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</si>
  <si>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</si>
  <si>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</si>
  <si>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</si>
  <si>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</si>
  <si>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</si>
  <si>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</si>
  <si>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</si>
  <si>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</si>
  <si>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</si>
  <si>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</si>
  <si>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</si>
  <si>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</si>
  <si>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</si>
  <si>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</si>
  <si>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</si>
  <si>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</si>
  <si>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</si>
  <si>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</si>
  <si>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</si>
  <si>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</si>
  <si>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</si>
  <si>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</si>
  <si>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</si>
  <si>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</si>
  <si>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</si>
  <si>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</si>
  <si>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</si>
  <si>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</si>
  <si>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</si>
  <si>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</si>
  <si>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</si>
  <si>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</si>
  <si>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</si>
  <si>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</si>
  <si>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</si>
  <si>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</si>
  <si>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</si>
  <si>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</si>
  <si>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</si>
  <si>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</si>
  <si>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</si>
  <si>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</si>
  <si>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</si>
  <si>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</si>
  <si>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</si>
  <si>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</si>
  <si>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</si>
  <si>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</si>
  <si>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</si>
  <si>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</si>
  <si>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</si>
  <si>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</si>
  <si>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</si>
  <si>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</si>
  <si>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</si>
  <si>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</si>
  <si>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</si>
  <si>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</si>
  <si>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</si>
  <si>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</si>
  <si>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</si>
  <si>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</si>
  <si>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</si>
  <si>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</si>
  <si>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</si>
  <si>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</si>
  <si>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</si>
  <si>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</si>
  <si>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</si>
  <si>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</si>
  <si>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</si>
  <si>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</si>
  <si>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</si>
  <si>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</si>
  <si>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</si>
  <si>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</si>
  <si>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</si>
  <si>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</si>
  <si>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</si>
  <si>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</si>
  <si>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</si>
  <si>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</si>
  <si>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</si>
  <si>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</si>
  <si>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</si>
  <si>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</si>
  <si>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</si>
  <si>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</si>
  <si>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</si>
  <si>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</si>
  <si>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</si>
  <si>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</si>
  <si>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</si>
  <si>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</si>
  <si>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</si>
  <si>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</si>
  <si>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</si>
  <si>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</si>
  <si>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</si>
  <si>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</si>
  <si>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</si>
  <si>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</si>
  <si>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</si>
  <si>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</si>
  <si>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</si>
  <si>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</si>
  <si>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</si>
  <si>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</si>
  <si>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</si>
  <si>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</si>
  <si>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</si>
  <si>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</si>
  <si>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</si>
  <si>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</si>
  <si>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</si>
  <si>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</si>
  <si>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</si>
  <si>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</si>
  <si>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</si>
  <si>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</si>
  <si>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</si>
  <si>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</si>
  <si>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</si>
  <si>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</si>
  <si>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</si>
  <si>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</si>
  <si>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</si>
  <si>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</si>
  <si>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</si>
  <si>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</si>
  <si>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</si>
  <si>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</si>
  <si>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</si>
  <si>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</si>
  <si>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</si>
  <si>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</si>
  <si>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</si>
  <si>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</si>
  <si>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</si>
  <si>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</si>
  <si>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</si>
  <si>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</si>
  <si>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</si>
  <si>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</si>
  <si>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</si>
  <si>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</si>
  <si>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</si>
  <si>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</si>
  <si>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</si>
  <si>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</si>
  <si>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</si>
  <si>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</si>
  <si>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</si>
  <si>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</si>
  <si>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</si>
  <si>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</si>
  <si>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</si>
  <si>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</si>
  <si>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</si>
  <si>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</si>
  <si>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</si>
  <si>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</si>
  <si>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</si>
  <si>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</si>
  <si>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</si>
  <si>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</si>
  <si>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</si>
  <si>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</si>
  <si>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</si>
  <si>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</si>
  <si>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</si>
  <si>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</si>
  <si>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</si>
  <si>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</si>
  <si>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</si>
  <si>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</si>
  <si>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</si>
  <si>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</si>
  <si>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</si>
  <si>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</si>
  <si>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</si>
  <si>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</si>
  <si>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</si>
  <si>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</si>
  <si>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</si>
  <si>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</si>
  <si>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</si>
  <si>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</si>
  <si>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</si>
  <si>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</si>
  <si>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</si>
  <si>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</si>
  <si>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</si>
  <si>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</si>
  <si>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</si>
  <si>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</si>
  <si>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</si>
  <si>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</si>
  <si>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</si>
  <si>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</si>
  <si>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</si>
  <si>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</si>
  <si>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</si>
  <si>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</si>
  <si>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</si>
  <si>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</si>
  <si>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</si>
  <si>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</si>
  <si>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</si>
  <si>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</si>
  <si>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</si>
  <si>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</si>
  <si>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</si>
  <si>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</si>
  <si>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</si>
  <si>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</si>
  <si>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</si>
  <si>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</si>
  <si>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</si>
  <si>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</si>
  <si>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</si>
  <si>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</si>
  <si>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</si>
  <si>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</si>
  <si>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</si>
  <si>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</si>
  <si>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</si>
  <si>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</si>
  <si>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</si>
  <si>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</si>
  <si>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</si>
  <si>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</si>
  <si>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</si>
  <si>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</si>
  <si>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</si>
  <si>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</si>
  <si>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</si>
  <si>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</si>
  <si>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</si>
  <si>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</si>
  <si>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</si>
  <si>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</si>
  <si>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</si>
  <si>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</si>
  <si>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</si>
  <si>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</si>
  <si>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</si>
  <si>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</si>
  <si>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</si>
  <si>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</si>
  <si>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</si>
  <si>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</si>
  <si>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</si>
  <si>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</si>
  <si>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</si>
  <si>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</si>
  <si>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</si>
  <si>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</si>
  <si>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</si>
  <si>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</si>
  <si>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</si>
  <si>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</si>
  <si>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</si>
  <si>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</si>
  <si>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</si>
  <si>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</si>
  <si>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</si>
  <si>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</si>
  <si>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</si>
  <si>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</si>
  <si>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</si>
  <si>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</si>
  <si>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</si>
  <si>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</si>
  <si>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</si>
  <si>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</si>
  <si>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</si>
  <si>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</si>
  <si>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</si>
  <si>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</si>
  <si>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</si>
  <si>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</si>
  <si>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</si>
  <si>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</si>
  <si>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</si>
  <si>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</si>
  <si>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</si>
  <si>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</si>
  <si>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</si>
  <si>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</si>
  <si>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</si>
  <si>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</si>
  <si>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</si>
  <si>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</si>
  <si>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</si>
  <si>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</si>
  <si>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</si>
  <si>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</si>
  <si>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</si>
  <si>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</si>
  <si>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</si>
  <si>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</si>
  <si>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</si>
  <si>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</si>
  <si>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</si>
  <si>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</si>
  <si>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</si>
  <si>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</si>
  <si>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</si>
  <si>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</si>
  <si>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</si>
  <si>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</si>
  <si>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</si>
  <si>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</si>
  <si>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</si>
  <si>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</si>
  <si>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</si>
  <si>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</si>
  <si>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</si>
  <si>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</si>
  <si>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</si>
  <si>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</si>
  <si>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</si>
  <si>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</si>
  <si>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</si>
  <si>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</si>
  <si>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</si>
  <si>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</si>
  <si>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</si>
  <si>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</si>
  <si>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</si>
  <si>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</si>
  <si>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</si>
  <si>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</si>
  <si>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</si>
  <si>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</si>
  <si>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</si>
  <si>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</si>
  <si>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</si>
  <si>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</si>
  <si>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</si>
  <si>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</si>
  <si>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</si>
  <si>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</si>
  <si>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</si>
  <si>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</si>
  <si>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</si>
  <si>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</si>
  <si>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</si>
  <si>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</si>
  <si>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</si>
  <si>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</si>
  <si>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</si>
  <si>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</si>
  <si>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</si>
  <si>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</si>
  <si>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</si>
  <si>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</si>
  <si>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</si>
  <si>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</si>
  <si>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</si>
  <si>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</si>
  <si>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</si>
  <si>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</si>
  <si>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</si>
  <si>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</si>
  <si>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</si>
  <si>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</si>
  <si>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</si>
  <si>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</si>
  <si>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</si>
  <si>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</si>
  <si>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</si>
  <si>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</si>
  <si>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</si>
  <si>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</si>
  <si>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</si>
  <si>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</si>
  <si>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</si>
  <si>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</si>
  <si>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</si>
  <si>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</si>
  <si>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</si>
  <si>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</si>
  <si>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</si>
  <si>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</si>
  <si>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</si>
  <si>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</si>
  <si>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</si>
  <si>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</si>
  <si>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</si>
  <si>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</si>
  <si>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</si>
  <si>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</si>
  <si>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</si>
  <si>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</si>
  <si>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</si>
  <si>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</si>
  <si>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</si>
  <si>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</si>
  <si>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</si>
  <si>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</si>
  <si>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</si>
  <si>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</si>
  <si>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</si>
  <si>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</si>
  <si>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</si>
  <si>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</si>
  <si>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</si>
  <si>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</si>
  <si>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</si>
  <si>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</si>
  <si>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</si>
  <si>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</si>
  <si>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</si>
  <si>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</si>
  <si>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</si>
  <si>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</si>
  <si>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</si>
  <si>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</si>
  <si>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</si>
  <si>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</si>
  <si>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</si>
  <si>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</si>
  <si>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</si>
  <si>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</si>
  <si>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</si>
  <si>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</si>
  <si>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</si>
  <si>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</si>
  <si>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</si>
  <si>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</si>
  <si>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</si>
  <si>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</si>
  <si>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</si>
  <si>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</si>
  <si>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</si>
  <si>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</si>
  <si>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</si>
  <si>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</si>
  <si>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</si>
  <si>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</si>
  <si>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</si>
  <si>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</si>
  <si>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</si>
  <si>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</si>
  <si>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</si>
  <si>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</si>
  <si>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</si>
  <si>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</si>
  <si>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</si>
  <si>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</si>
  <si>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</si>
  <si>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</si>
  <si>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</si>
  <si>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</si>
  <si>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</si>
  <si>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</si>
  <si>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</si>
  <si>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</si>
  <si>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</si>
  <si>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</si>
  <si>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</si>
  <si>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</si>
  <si>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</si>
  <si>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</si>
  <si>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</si>
  <si>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</si>
  <si>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</si>
  <si>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</si>
  <si>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</si>
  <si>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</si>
  <si>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</si>
  <si>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</si>
  <si>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</si>
  <si>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</si>
  <si>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</si>
  <si>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</si>
  <si>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</si>
  <si>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</si>
  <si>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</si>
  <si>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</si>
  <si>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</si>
  <si>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</si>
  <si>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</si>
  <si>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</si>
  <si>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</si>
  <si>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</si>
  <si>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</si>
  <si>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</si>
  <si>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</si>
  <si>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</si>
  <si>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</si>
  <si>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</si>
  <si>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</si>
  <si>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</si>
  <si>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</si>
  <si>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</si>
  <si>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</si>
  <si>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</si>
  <si>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</si>
  <si>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</si>
  <si>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</si>
  <si>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</si>
  <si>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</si>
  <si>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</si>
  <si>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</si>
  <si>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</si>
  <si>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</si>
  <si>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</si>
  <si>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</si>
  <si>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</si>
  <si>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</si>
  <si>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</si>
  <si>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</si>
  <si>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</si>
  <si>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</si>
  <si>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</si>
  <si>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</si>
  <si>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</si>
  <si>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</si>
  <si>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</si>
  <si>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</si>
  <si>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</si>
  <si>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</si>
  <si>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</si>
  <si>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</si>
  <si>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</si>
  <si>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</si>
  <si>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</si>
  <si>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</si>
  <si>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</si>
  <si>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</si>
  <si>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</si>
  <si>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</si>
  <si>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</si>
  <si>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</si>
  <si>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</si>
  <si>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</si>
  <si>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</si>
  <si>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</si>
  <si>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</si>
  <si>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</si>
  <si>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</si>
  <si>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</si>
  <si>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</si>
  <si>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</si>
  <si>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</si>
  <si>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</si>
  <si>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</si>
  <si>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</si>
  <si>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</si>
  <si>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</si>
  <si>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</si>
  <si>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</si>
  <si>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</si>
  <si>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</si>
  <si>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</si>
  <si>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</si>
  <si>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</si>
  <si>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</si>
  <si>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</si>
  <si>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</si>
  <si>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</si>
  <si>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</si>
  <si>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</si>
  <si>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</si>
  <si>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</si>
  <si>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</si>
  <si>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</si>
  <si>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</si>
  <si>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</si>
  <si>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</si>
  <si>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</si>
  <si>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</si>
  <si>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</si>
  <si>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</si>
  <si>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</si>
  <si>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</si>
  <si>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</si>
  <si>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</si>
  <si>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</si>
  <si>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</si>
  <si>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</si>
  <si>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</si>
  <si>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</si>
  <si>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</si>
  <si>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</si>
  <si>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</si>
  <si>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</si>
  <si>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</si>
  <si>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</si>
  <si>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</si>
  <si>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</si>
  <si>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</si>
  <si>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</si>
  <si>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</si>
  <si>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</si>
  <si>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</si>
  <si>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</si>
  <si>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</si>
  <si>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</si>
  <si>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</si>
  <si>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</si>
  <si>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</si>
  <si>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</si>
  <si>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</si>
  <si>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</si>
  <si>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</si>
  <si>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</si>
  <si>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</si>
  <si>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</si>
  <si>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</si>
  <si>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</si>
  <si>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</si>
  <si>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</si>
  <si>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</si>
  <si>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</si>
  <si>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</si>
  <si>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</si>
  <si>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</si>
  <si>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</si>
  <si>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</si>
  <si>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</si>
  <si>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</si>
  <si>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</si>
  <si>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</si>
  <si>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</si>
  <si>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</si>
  <si>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</si>
  <si>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</si>
  <si>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</si>
  <si>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</si>
  <si>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</si>
  <si>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</si>
  <si>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</si>
  <si>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</si>
  <si>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</si>
  <si>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</si>
  <si>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</si>
  <si>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</si>
  <si>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</si>
  <si>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</si>
  <si>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</si>
  <si>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</si>
  <si>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</si>
  <si>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</si>
  <si>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</si>
  <si>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</si>
  <si>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</si>
  <si>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</si>
  <si>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</si>
  <si>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</si>
  <si>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</si>
  <si>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</si>
  <si>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</si>
  <si>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</si>
  <si>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</si>
  <si>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</si>
  <si>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</si>
  <si>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</si>
  <si>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</si>
  <si>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</si>
  <si>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</si>
  <si>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</si>
  <si>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</si>
  <si>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</si>
  <si>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</si>
  <si>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</si>
  <si>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</si>
  <si>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</si>
  <si>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</si>
  <si>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</si>
  <si>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</si>
  <si>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</si>
  <si>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</si>
  <si>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</si>
  <si>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</si>
  <si>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</si>
  <si>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</si>
  <si>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</si>
  <si>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</si>
  <si>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</si>
  <si>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</si>
  <si>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</si>
  <si>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</si>
  <si>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</si>
  <si>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</si>
  <si>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</si>
  <si>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</si>
  <si>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</si>
  <si>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</si>
  <si>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</si>
  <si>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</si>
  <si>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</si>
  <si>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</si>
  <si>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</si>
  <si>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</si>
  <si>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</si>
  <si>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</si>
  <si>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</si>
  <si>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</si>
  <si>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</si>
  <si>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</si>
  <si>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</si>
  <si>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</si>
  <si>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</si>
  <si>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</si>
  <si>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</si>
  <si>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</si>
  <si>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</si>
  <si>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</si>
  <si>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</si>
  <si>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</si>
  <si>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</si>
  <si>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</si>
  <si>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</si>
  <si>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</si>
  <si>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</si>
  <si>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</si>
  <si>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</si>
  <si>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</si>
  <si>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</si>
  <si>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</si>
  <si>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</si>
  <si>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</si>
  <si>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</si>
  <si>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</si>
  <si>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</si>
  <si>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</si>
  <si>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</si>
  <si>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</si>
  <si>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</si>
  <si>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</si>
  <si>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</si>
  <si>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</si>
  <si>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</si>
  <si>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</si>
  <si>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</si>
  <si>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</si>
  <si>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</si>
  <si>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</si>
  <si>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</si>
  <si>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</si>
  <si>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</si>
  <si>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</si>
  <si>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</si>
  <si>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</si>
  <si>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</si>
  <si>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</si>
  <si>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</si>
  <si>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</si>
  <si>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</si>
  <si>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</si>
  <si>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</si>
  <si>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</si>
  <si>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</si>
  <si>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</si>
  <si>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</si>
  <si>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</si>
  <si>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</si>
  <si>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</si>
  <si>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</si>
  <si>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</si>
  <si>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</si>
  <si>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</si>
  <si>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</si>
  <si>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</si>
  <si>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</si>
  <si>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</si>
  <si>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</si>
  <si>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</si>
  <si>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</si>
  <si>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</si>
  <si>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</si>
  <si>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</si>
  <si>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</si>
  <si>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</si>
  <si>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</si>
  <si>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</si>
  <si>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</si>
  <si>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</si>
  <si>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</si>
  <si>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</si>
  <si>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</si>
  <si>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</si>
  <si>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</si>
  <si>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</si>
  <si>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</si>
  <si>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</si>
  <si>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</si>
  <si>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</si>
  <si>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</si>
  <si>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</si>
  <si>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</si>
  <si>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</si>
  <si>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</si>
  <si>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</si>
  <si>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</si>
  <si>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</si>
  <si>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</si>
  <si>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</si>
  <si>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</si>
  <si>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</si>
  <si>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</si>
  <si>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</si>
  <si>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</si>
  <si>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</si>
  <si>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</si>
  <si>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</si>
  <si>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</si>
  <si>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</si>
  <si>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</si>
  <si>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</si>
  <si>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</si>
  <si>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</si>
  <si>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</si>
  <si>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</si>
  <si>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</si>
  <si>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</si>
  <si>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</si>
  <si>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</si>
  <si>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</si>
  <si>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</si>
  <si>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</si>
  <si>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</si>
  <si>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</si>
  <si>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</si>
  <si>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</si>
  <si>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</si>
  <si>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</si>
  <si>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</si>
  <si>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</si>
  <si>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</si>
  <si>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</si>
  <si>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</si>
  <si>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</si>
  <si>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</si>
  <si>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</si>
  <si>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</si>
  <si>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</si>
  <si>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</si>
  <si>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</si>
  <si>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</si>
  <si>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</si>
  <si>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</si>
  <si>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</si>
  <si>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</si>
  <si>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</si>
  <si>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</si>
  <si>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</si>
  <si>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</si>
  <si>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</si>
  <si>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</si>
  <si>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</si>
  <si>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</si>
  <si>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</si>
  <si>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</si>
  <si>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</si>
  <si>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</si>
  <si>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</si>
  <si>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</si>
  <si>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</si>
  <si>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</si>
  <si>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</si>
  <si>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</si>
  <si>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</si>
  <si>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</si>
  <si>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</si>
  <si>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</si>
  <si>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</si>
  <si>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</si>
  <si>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</si>
  <si>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</si>
  <si>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</si>
  <si>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</si>
  <si>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</si>
  <si>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</si>
  <si>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</si>
  <si>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</si>
  <si>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</si>
  <si>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</si>
  <si>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</si>
  <si>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</si>
  <si>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</si>
  <si>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</si>
  <si>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</si>
  <si>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</si>
  <si>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</si>
  <si>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</si>
  <si>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</si>
  <si>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</si>
  <si>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</si>
  <si>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</si>
  <si>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</si>
  <si>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</si>
  <si>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</si>
  <si>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</si>
  <si>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</si>
  <si>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</si>
  <si>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</si>
  <si>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</si>
  <si>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</si>
  <si>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</si>
  <si>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</si>
  <si>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</si>
  <si>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</si>
  <si>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</si>
  <si>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</si>
  <si>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</si>
  <si>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</si>
  <si>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</si>
  <si>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</si>
  <si>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</si>
  <si>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</si>
  <si>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</si>
  <si>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</si>
  <si>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</si>
  <si>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</si>
  <si>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</si>
  <si>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</si>
  <si>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</si>
  <si>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</si>
  <si>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</si>
  <si>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</si>
  <si>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</si>
  <si>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</si>
  <si>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</si>
  <si>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</si>
  <si>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</si>
  <si>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</si>
  <si>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</si>
  <si>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</si>
  <si>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</si>
  <si>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</si>
  <si>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</si>
  <si>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</si>
  <si>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</si>
  <si>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</si>
  <si>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</si>
  <si>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</si>
  <si>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</si>
  <si>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</si>
  <si>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</si>
  <si>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</si>
  <si>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</si>
  <si>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</si>
  <si>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</si>
  <si>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</si>
  <si>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</si>
  <si>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</si>
  <si>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</si>
  <si>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</si>
  <si>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</si>
  <si>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</si>
  <si>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</si>
  <si>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</si>
  <si>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</si>
  <si>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</si>
  <si>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</si>
  <si>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</si>
  <si>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</si>
  <si>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</si>
  <si>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</si>
  <si>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</si>
  <si>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</si>
  <si>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</si>
  <si>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</si>
  <si>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</si>
  <si>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</si>
  <si>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</si>
  <si>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</si>
  <si>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</si>
  <si>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</si>
  <si>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</si>
  <si>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</si>
  <si>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</si>
  <si>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</si>
  <si>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</si>
  <si>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</si>
  <si>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</si>
  <si>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</si>
  <si>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</si>
  <si>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</si>
  <si>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</si>
  <si>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</si>
  <si>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</si>
  <si>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</si>
  <si>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</si>
  <si>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</si>
  <si>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</si>
  <si>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</si>
  <si>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</si>
  <si>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</si>
  <si>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</si>
  <si>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</si>
  <si>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</si>
  <si>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</si>
  <si>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</si>
  <si>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</si>
  <si>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</si>
  <si>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</si>
  <si>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</si>
  <si>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</si>
  <si>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</si>
  <si>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</si>
  <si>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</si>
  <si>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</si>
  <si>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</si>
  <si>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</si>
  <si>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</si>
  <si>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</si>
  <si>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</si>
  <si>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</si>
  <si>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</si>
  <si>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</si>
  <si>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</si>
  <si>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</si>
  <si>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</si>
  <si>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</si>
  <si>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</si>
  <si>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</si>
  <si>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</si>
  <si>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</si>
  <si>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</si>
  <si>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</si>
  <si>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</si>
  <si>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</si>
  <si>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</si>
  <si>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</si>
  <si>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</si>
  <si>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</si>
  <si>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</si>
  <si>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</si>
  <si>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</si>
  <si>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</si>
  <si>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</si>
  <si>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</si>
  <si>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</si>
  <si>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</si>
  <si>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</si>
  <si>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</si>
  <si>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</si>
  <si>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</si>
  <si>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</si>
  <si>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</si>
  <si>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</si>
  <si>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</si>
  <si>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</si>
  <si>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</si>
  <si>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</si>
  <si>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</si>
  <si>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</si>
  <si>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</si>
  <si>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</si>
  <si>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</si>
  <si>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</si>
  <si>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</si>
  <si>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</si>
  <si>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</si>
  <si>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</si>
  <si>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</si>
  <si>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</si>
  <si>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</si>
  <si>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</si>
  <si>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</si>
  <si>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</si>
  <si>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</si>
  <si>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</si>
  <si>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</si>
  <si>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</si>
  <si>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</si>
  <si>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</si>
  <si>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</si>
  <si>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</si>
  <si>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</si>
  <si>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</si>
  <si>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</si>
  <si>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</si>
  <si>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</si>
  <si>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</si>
  <si>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</si>
  <si>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</si>
  <si>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</si>
  <si>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</si>
  <si>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</si>
  <si>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</si>
  <si>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</si>
  <si>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</si>
  <si>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</si>
  <si>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</si>
  <si>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</si>
  <si>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</si>
  <si>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</si>
  <si>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</si>
  <si>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</si>
  <si>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</si>
  <si>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</si>
  <si>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</si>
  <si>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</si>
  <si>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</si>
  <si>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</si>
  <si>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</si>
  <si>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</si>
  <si>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</si>
  <si>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</si>
  <si>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</si>
  <si>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</si>
  <si>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</si>
  <si>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</si>
  <si>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</si>
  <si>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</si>
  <si>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</si>
  <si>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</si>
  <si>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</si>
  <si>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</si>
  <si>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</si>
  <si>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</si>
  <si>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</si>
  <si>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</si>
  <si>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</si>
  <si>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</si>
  <si>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</si>
  <si>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</si>
  <si>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</si>
  <si>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</si>
  <si>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</si>
  <si>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</si>
  <si>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</si>
  <si>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</si>
  <si>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</si>
  <si>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</si>
  <si>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</si>
  <si>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</si>
  <si>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</si>
  <si>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</si>
  <si>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</si>
  <si>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</si>
  <si>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</si>
  <si>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</si>
  <si>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</si>
  <si>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</si>
  <si>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</si>
  <si>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</si>
  <si>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</si>
  <si>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</si>
  <si>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</si>
  <si>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</si>
  <si>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</si>
  <si>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</si>
  <si>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</si>
  <si>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</si>
  <si>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</si>
  <si>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</si>
  <si>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</si>
  <si>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</si>
  <si>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</si>
  <si>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</si>
  <si>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</si>
  <si>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</si>
  <si>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</si>
  <si>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</si>
  <si>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</si>
  <si>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</si>
  <si>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</si>
  <si>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</si>
  <si>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</si>
  <si>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</si>
  <si>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</si>
  <si>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</si>
  <si>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</si>
  <si>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</si>
  <si>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</si>
  <si>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</si>
  <si>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</si>
  <si>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</si>
  <si>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</si>
  <si>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</si>
  <si>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</si>
  <si>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</si>
  <si>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</si>
  <si>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</si>
  <si>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</si>
  <si>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</si>
  <si>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</si>
  <si>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</si>
  <si>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</si>
  <si>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</si>
  <si>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</si>
  <si>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</si>
  <si>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</si>
  <si>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</si>
  <si>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</si>
  <si>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</si>
  <si>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</si>
  <si>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</si>
  <si>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</si>
  <si>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</si>
  <si>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</si>
  <si>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</si>
  <si>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</si>
  <si>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</si>
  <si>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</si>
  <si>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</si>
  <si>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</si>
  <si>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</si>
  <si>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</si>
  <si>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</si>
  <si>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</si>
  <si>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</si>
  <si>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</si>
  <si>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</si>
  <si>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</si>
  <si>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</si>
  <si>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</si>
  <si>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</si>
  <si>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</si>
  <si>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</si>
  <si>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</si>
  <si>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</si>
  <si>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</si>
  <si>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</si>
  <si>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</si>
  <si>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</si>
  <si>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</si>
  <si>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</si>
  <si>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</si>
  <si>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</si>
  <si>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</si>
  <si>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</si>
  <si>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</si>
  <si>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</si>
  <si>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</si>
  <si>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</si>
  <si>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</si>
  <si>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</si>
  <si>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</si>
  <si>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</si>
  <si>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</si>
  <si>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</si>
  <si>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</si>
  <si>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</si>
  <si>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</si>
  <si>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</si>
  <si>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</si>
  <si>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</si>
  <si>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</si>
  <si>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</si>
  <si>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</si>
  <si>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</si>
  <si>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</si>
  <si>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</si>
  <si>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</si>
  <si>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</si>
  <si>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</si>
  <si>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</si>
  <si>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</si>
  <si>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</si>
  <si>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</si>
  <si>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</si>
  <si>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</si>
  <si>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</si>
  <si>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</si>
  <si>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</si>
  <si>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</si>
  <si>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</si>
  <si>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</si>
  <si>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</si>
  <si>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</si>
  <si>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</si>
  <si>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</si>
  <si>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</si>
  <si>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</si>
  <si>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</si>
  <si>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</si>
  <si>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</si>
  <si>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</si>
  <si>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</si>
  <si>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</si>
  <si>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</si>
  <si>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</si>
  <si>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</si>
  <si>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</si>
  <si>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</si>
  <si>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</si>
  <si>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</si>
  <si>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</si>
  <si>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</si>
  <si>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</si>
  <si>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</si>
  <si>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</si>
  <si>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</si>
  <si>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</si>
  <si>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</si>
  <si>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</si>
  <si>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</si>
  <si>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</si>
  <si>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</si>
  <si>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</si>
  <si>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</si>
  <si>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</si>
  <si>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</si>
  <si>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</si>
  <si>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</si>
  <si>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</si>
  <si>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</si>
  <si>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</si>
  <si>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</si>
  <si>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</si>
  <si>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</si>
  <si>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</si>
  <si>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</si>
  <si>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</si>
  <si>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</si>
  <si>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</si>
  <si>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</si>
  <si>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</si>
  <si>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</si>
  <si>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</si>
  <si>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</si>
  <si>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</si>
  <si>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</si>
  <si>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</si>
  <si>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</si>
  <si>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</si>
  <si>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</si>
  <si>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</si>
  <si>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</si>
  <si>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</si>
  <si>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</si>
  <si>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</si>
  <si>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</si>
  <si>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</si>
  <si>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</si>
  <si>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</si>
  <si>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</si>
  <si>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</si>
  <si>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</si>
  <si>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</si>
  <si>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</si>
  <si>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</si>
  <si>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</si>
  <si>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</si>
  <si>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</si>
  <si>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</si>
  <si>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</si>
  <si>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</si>
  <si>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</si>
  <si>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</si>
  <si>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</si>
  <si>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</si>
  <si>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</si>
  <si>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</si>
  <si>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</si>
  <si>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</si>
  <si>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</si>
  <si>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</si>
  <si>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</si>
  <si>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</si>
  <si>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</si>
  <si>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</si>
  <si>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</si>
  <si>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</si>
  <si>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</si>
  <si>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</si>
  <si>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</si>
  <si>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</si>
  <si>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</si>
  <si>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</si>
  <si>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</si>
  <si>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</si>
  <si>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</si>
  <si>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</si>
  <si>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</si>
  <si>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</si>
  <si>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</si>
  <si>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</si>
  <si>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</si>
  <si>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</si>
  <si>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</si>
  <si>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</si>
  <si>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</si>
  <si>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</si>
  <si>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</si>
  <si>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</si>
  <si>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</si>
  <si>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</si>
  <si>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</si>
  <si>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</si>
  <si>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</si>
  <si>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</si>
  <si>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</si>
  <si>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</si>
  <si>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</si>
  <si>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</si>
  <si>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</si>
  <si>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</si>
  <si>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</si>
  <si>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</si>
  <si>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</si>
  <si>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</si>
  <si>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</si>
  <si>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</si>
  <si>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</si>
  <si>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</si>
  <si>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</si>
  <si>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</si>
  <si>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</si>
  <si>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</si>
  <si>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</si>
  <si>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</si>
  <si>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</si>
  <si>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</si>
  <si>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</si>
  <si>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</si>
  <si>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</si>
  <si>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</si>
  <si>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</si>
  <si>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</si>
  <si>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</si>
  <si>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</si>
  <si>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</si>
  <si>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</si>
  <si>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</si>
  <si>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</si>
  <si>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</si>
  <si>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</si>
  <si>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</si>
  <si>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</si>
  <si>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</si>
  <si>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</si>
  <si>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</si>
  <si>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</si>
  <si>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</si>
  <si>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</si>
  <si>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</si>
  <si>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</si>
  <si>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</si>
  <si>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</si>
  <si>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</si>
  <si>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</si>
  <si>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</si>
  <si>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</si>
  <si>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</si>
  <si>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</si>
  <si>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</si>
  <si>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</si>
  <si>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</si>
  <si>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</si>
  <si>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</si>
  <si>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</si>
  <si>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</si>
  <si>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</si>
  <si>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</si>
  <si>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</si>
  <si>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</si>
  <si>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</si>
  <si>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</si>
  <si>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</si>
  <si>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</si>
  <si>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</si>
  <si>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</si>
  <si>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</si>
  <si>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</si>
  <si>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</si>
  <si>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</si>
  <si>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</si>
  <si>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</si>
  <si>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</si>
  <si>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</si>
  <si>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</si>
  <si>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</si>
  <si>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</si>
  <si>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</si>
  <si>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</si>
  <si>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</si>
  <si>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</si>
  <si>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</si>
  <si>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</si>
  <si>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</si>
  <si>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</si>
  <si>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</si>
  <si>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</si>
  <si>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</si>
  <si>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</si>
  <si>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</si>
  <si>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</si>
  <si>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</si>
  <si>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</si>
  <si>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</si>
  <si>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</si>
  <si>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</si>
  <si>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</si>
  <si>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</si>
  <si>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</si>
  <si>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</si>
  <si>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</si>
  <si>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</si>
  <si>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</si>
  <si>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</si>
  <si>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</si>
  <si>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</si>
  <si>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</si>
  <si>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</si>
  <si>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</si>
  <si>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</si>
  <si>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</si>
  <si>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</si>
  <si>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</si>
  <si>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</si>
  <si>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</si>
  <si>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</si>
  <si>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</si>
  <si>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</si>
  <si>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</si>
  <si>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</si>
  <si>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</si>
  <si>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</si>
  <si>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</si>
  <si>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</si>
  <si>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</si>
  <si>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</si>
  <si>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</si>
  <si>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</si>
  <si>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</si>
  <si>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</si>
  <si>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</si>
  <si>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</si>
  <si>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</si>
  <si>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</si>
  <si>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</si>
  <si>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</si>
  <si>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</si>
  <si>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</si>
  <si>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</si>
  <si>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</si>
  <si>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</si>
  <si>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</si>
  <si>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</si>
  <si>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</si>
  <si>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</si>
  <si>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</si>
  <si>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</si>
  <si>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</si>
  <si>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</si>
  <si>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</si>
  <si>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</si>
  <si>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</si>
  <si>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</si>
  <si>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</si>
  <si>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</si>
  <si>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</si>
  <si>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</si>
  <si>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</si>
  <si>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</si>
  <si>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</si>
  <si>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</si>
  <si>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</si>
  <si>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</si>
  <si>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</si>
  <si>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</si>
  <si>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</si>
  <si>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</si>
  <si>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</si>
  <si>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</si>
  <si>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</si>
  <si>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</si>
  <si>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</si>
  <si>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</si>
  <si>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</si>
  <si>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</si>
  <si>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</si>
  <si>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</si>
  <si>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</si>
  <si>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</si>
  <si>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</si>
  <si>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</si>
  <si>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</si>
  <si>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</si>
  <si>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</si>
  <si>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</si>
  <si>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</si>
  <si>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</si>
  <si>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</si>
  <si>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</si>
  <si>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</si>
  <si>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</si>
  <si>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</si>
  <si>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</si>
  <si>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</si>
  <si>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</si>
  <si>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</si>
  <si>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</si>
  <si>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</si>
  <si>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</si>
  <si>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</si>
  <si>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</si>
  <si>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</si>
  <si>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</si>
  <si>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</si>
  <si>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</si>
  <si>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</si>
  <si>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</si>
  <si>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</si>
  <si>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</si>
  <si>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</si>
  <si>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</si>
  <si>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</si>
  <si>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</si>
  <si>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</si>
  <si>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</si>
  <si>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</si>
  <si>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</si>
  <si>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</si>
  <si>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</si>
  <si>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</si>
  <si>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</si>
  <si>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</si>
  <si>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</si>
  <si>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</si>
  <si>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</si>
  <si>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</si>
  <si>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</si>
  <si>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</si>
  <si>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</si>
  <si>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</si>
  <si>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</si>
  <si>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</si>
  <si>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</si>
  <si>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</si>
  <si>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</si>
  <si>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</si>
  <si>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</si>
  <si>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</si>
  <si>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</si>
  <si>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</si>
  <si>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</si>
  <si>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</si>
  <si>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</si>
  <si>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</si>
  <si>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</si>
  <si>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</si>
  <si>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</si>
  <si>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</si>
  <si>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</si>
  <si>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</si>
  <si>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</si>
  <si>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</si>
  <si>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</si>
  <si>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</si>
  <si>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</si>
  <si>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</si>
  <si>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</si>
  <si>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</si>
  <si>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</si>
  <si>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</si>
  <si>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</si>
  <si>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</si>
  <si>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</si>
  <si>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</si>
  <si>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</si>
  <si>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</si>
  <si>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</si>
  <si>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</si>
  <si>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</si>
  <si>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</si>
  <si>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</si>
  <si>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</si>
  <si>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</si>
  <si>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</si>
  <si>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</si>
  <si>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</si>
  <si>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</si>
  <si>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</si>
  <si>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</si>
  <si>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</si>
  <si>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</si>
  <si>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</si>
  <si>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</si>
  <si>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</si>
  <si>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</si>
  <si>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</si>
  <si>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</si>
  <si>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</si>
  <si>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</si>
  <si>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</si>
  <si>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</si>
  <si>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</si>
  <si>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</si>
  <si>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</si>
  <si>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</si>
  <si>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</si>
  <si>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</si>
  <si>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</si>
  <si>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</si>
  <si>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</si>
  <si>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</si>
  <si>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</si>
  <si>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</si>
  <si>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</si>
  <si>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</si>
  <si>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</si>
  <si>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</si>
  <si>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</si>
  <si>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</si>
  <si>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</si>
  <si>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</si>
  <si>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</si>
  <si>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</si>
  <si>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</si>
  <si>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</si>
  <si>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</si>
  <si>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</si>
  <si>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</si>
  <si>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</si>
  <si>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</si>
  <si>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</si>
  <si>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</si>
  <si>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</si>
  <si>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</si>
  <si>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</si>
  <si>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</si>
  <si>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</si>
  <si>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</si>
  <si>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</si>
  <si>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</si>
  <si>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</si>
  <si>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</si>
  <si>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</si>
  <si>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</si>
  <si>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</si>
  <si>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</si>
  <si>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</si>
  <si>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</si>
  <si>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</si>
  <si>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</si>
  <si>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</si>
  <si>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</si>
  <si>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</si>
  <si>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</si>
  <si>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</si>
  <si>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</si>
  <si>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</si>
  <si>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</si>
  <si>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</si>
  <si>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</si>
  <si>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</si>
  <si>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</si>
  <si>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</si>
  <si>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</si>
  <si>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</si>
  <si>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</si>
  <si>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</si>
  <si>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</si>
  <si>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</si>
  <si>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</si>
  <si>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</si>
  <si>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</si>
  <si>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</si>
  <si>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</si>
  <si>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</si>
  <si>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</si>
  <si>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</si>
  <si>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</si>
  <si>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</si>
  <si>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</si>
  <si>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</si>
  <si>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</si>
  <si>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</si>
  <si>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</si>
  <si>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</si>
  <si>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</si>
  <si>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</si>
  <si>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</si>
  <si>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</si>
  <si>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</si>
  <si>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</si>
  <si>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</si>
  <si>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</si>
  <si>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</si>
  <si>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</si>
  <si>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</si>
  <si>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</si>
  <si>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</si>
  <si>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</si>
  <si>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</si>
  <si>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</si>
  <si>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</si>
  <si>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</si>
  <si>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</si>
  <si>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</si>
  <si>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</si>
  <si>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</si>
  <si>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</si>
  <si>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</si>
  <si>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</si>
  <si>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</si>
  <si>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</si>
  <si>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</si>
  <si>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</si>
  <si>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</si>
  <si>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</si>
  <si>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</si>
  <si>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</si>
  <si>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</si>
  <si>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</si>
  <si>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</si>
  <si>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</si>
  <si>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</si>
  <si>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</si>
  <si>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</si>
  <si>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</si>
  <si>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</si>
  <si>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</si>
  <si>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</si>
  <si>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</si>
  <si>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</si>
  <si>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</si>
  <si>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</si>
  <si>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</si>
  <si>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</si>
  <si>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</si>
  <si>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</si>
  <si>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</si>
  <si>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</si>
  <si>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</si>
  <si>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</si>
  <si>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</si>
  <si>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</si>
  <si>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</si>
  <si>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</si>
  <si>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</si>
  <si>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</si>
  <si>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</si>
  <si>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</si>
  <si>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</si>
  <si>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</si>
  <si>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</si>
  <si>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</si>
  <si>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</si>
  <si>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</si>
  <si>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</si>
  <si>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</si>
  <si>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</si>
  <si>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</si>
  <si>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</si>
  <si>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</si>
  <si>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</si>
  <si>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</si>
  <si>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</si>
  <si>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</si>
  <si>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</si>
  <si>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</si>
  <si>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</si>
  <si>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</si>
  <si>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</si>
  <si>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</si>
  <si>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</si>
  <si>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</si>
  <si>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</si>
  <si>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</si>
  <si>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</si>
  <si>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</si>
  <si>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</si>
  <si>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</si>
  <si>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</si>
  <si>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</si>
  <si>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</si>
  <si>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</si>
  <si>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</si>
  <si>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</si>
  <si>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</si>
  <si>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</si>
  <si>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</si>
  <si>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</si>
  <si>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</si>
  <si>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</si>
  <si>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</si>
  <si>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</si>
  <si>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</si>
  <si>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</si>
  <si>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</si>
  <si>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</si>
  <si>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</si>
  <si>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</si>
  <si>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</si>
  <si>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</si>
  <si>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</si>
  <si>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</si>
  <si>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</si>
  <si>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</si>
  <si>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</si>
  <si>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</si>
  <si>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</si>
  <si>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</si>
  <si>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</si>
  <si>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</si>
  <si>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</si>
  <si>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</si>
  <si>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</si>
  <si>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</si>
  <si>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</si>
  <si>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</si>
  <si>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</si>
  <si>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</si>
  <si>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</si>
  <si>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</si>
  <si>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</si>
  <si>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</si>
  <si>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</si>
  <si>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</si>
  <si>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</si>
  <si>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</si>
  <si>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</si>
  <si>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</si>
  <si>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</si>
  <si>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</si>
  <si>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</si>
  <si>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</si>
  <si>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</si>
  <si>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</si>
  <si>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</si>
  <si>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</si>
  <si>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</si>
  <si>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</si>
  <si>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</si>
  <si>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</si>
  <si>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</si>
  <si>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</si>
  <si>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</si>
  <si>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</si>
  <si>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</si>
  <si>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</si>
  <si>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</si>
  <si>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</si>
  <si>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</si>
  <si>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</si>
  <si>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</si>
  <si>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</si>
  <si>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</si>
  <si>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</si>
  <si>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</si>
  <si>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</si>
  <si>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</si>
  <si>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</si>
  <si>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</si>
  <si>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</si>
  <si>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</si>
  <si>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</si>
  <si>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</si>
  <si>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</si>
  <si>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</si>
  <si>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</si>
  <si>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</si>
  <si>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</si>
  <si>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</si>
  <si>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</si>
  <si>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</si>
  <si>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</si>
  <si>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</si>
  <si>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</si>
  <si>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</si>
  <si>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</si>
  <si>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</si>
  <si>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</si>
  <si>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</si>
  <si>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</si>
  <si>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</si>
  <si>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</si>
  <si>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</si>
  <si>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</si>
  <si>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</si>
  <si>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</si>
  <si>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</si>
  <si>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</si>
  <si>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</si>
  <si>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</si>
  <si>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</si>
  <si>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</si>
  <si>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</si>
  <si>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</si>
  <si>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</si>
  <si>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</si>
  <si>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</si>
  <si>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</si>
  <si>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</si>
  <si>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</si>
  <si>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</si>
  <si>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</si>
  <si>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</si>
  <si>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</si>
  <si>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</si>
  <si>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</si>
  <si>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</si>
  <si>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</si>
  <si>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</si>
  <si>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</si>
  <si>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</si>
  <si>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</si>
  <si>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</si>
  <si>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</si>
  <si>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</si>
  <si>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</si>
  <si>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</si>
  <si>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</si>
  <si>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</si>
  <si>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</si>
  <si>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</si>
  <si>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</si>
  <si>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</si>
  <si>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</si>
  <si>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</si>
  <si>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</si>
  <si>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</si>
  <si>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</si>
  <si>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</si>
  <si>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</si>
  <si>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</si>
  <si>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</si>
  <si>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</si>
  <si>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</si>
  <si>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</si>
  <si>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</si>
  <si>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</si>
  <si>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</si>
  <si>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</si>
  <si>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</si>
  <si>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</si>
  <si>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</si>
  <si>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</si>
  <si>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</si>
  <si>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</si>
  <si>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</si>
  <si>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</si>
  <si>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</si>
  <si>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</si>
  <si>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</si>
  <si>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</si>
  <si>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</si>
  <si>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</si>
  <si>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</si>
  <si>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</si>
  <si>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</si>
  <si>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</si>
  <si>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</si>
  <si>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</si>
  <si>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</si>
  <si>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</si>
  <si>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</si>
  <si>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</si>
  <si>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</si>
  <si>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</si>
  <si>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</si>
  <si>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</si>
  <si>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</si>
  <si>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</si>
  <si>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</si>
  <si>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</si>
  <si>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</si>
  <si>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</si>
  <si>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</si>
  <si>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</si>
  <si>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</si>
  <si>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</si>
  <si>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</si>
  <si>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</si>
  <si>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</si>
  <si>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</si>
  <si>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</si>
  <si>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</si>
  <si>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</si>
  <si>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</si>
  <si>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</si>
  <si>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</si>
  <si>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</si>
  <si>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</si>
  <si>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</si>
  <si>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</si>
  <si>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</si>
  <si>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</si>
  <si>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</si>
  <si>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</si>
  <si>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</si>
  <si>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</si>
  <si>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</si>
  <si>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</si>
  <si>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</si>
  <si>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</si>
  <si>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</si>
  <si>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</si>
  <si>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</si>
  <si>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</si>
  <si>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</si>
  <si>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</si>
  <si>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</si>
  <si>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</si>
  <si>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</si>
  <si>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</si>
  <si>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</si>
  <si>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</si>
  <si>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</si>
  <si>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</si>
  <si>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</si>
  <si>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</si>
  <si>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</si>
  <si>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</si>
  <si>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</si>
  <si>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</si>
  <si>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</si>
  <si>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</si>
  <si>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</si>
  <si>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</si>
  <si>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</si>
  <si>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</si>
  <si>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</si>
  <si>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</si>
  <si>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</si>
  <si>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</si>
  <si>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</si>
  <si>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</si>
  <si>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</si>
  <si>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</si>
  <si>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</si>
  <si>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</si>
  <si>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</si>
  <si>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</si>
  <si>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</si>
  <si>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</si>
  <si>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</si>
  <si>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</si>
  <si>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</si>
  <si>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</si>
  <si>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</si>
  <si>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</si>
  <si>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</si>
  <si>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</si>
  <si>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</si>
  <si>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</si>
  <si>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</si>
  <si>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</si>
  <si>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</si>
  <si>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</si>
  <si>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</si>
  <si>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</si>
  <si>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</si>
  <si>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</si>
  <si>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</si>
  <si>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</si>
  <si>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</si>
  <si>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</si>
  <si>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</si>
  <si>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</si>
  <si>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</si>
  <si>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</si>
  <si>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</si>
  <si>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</si>
  <si>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</si>
  <si>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</si>
  <si>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</si>
  <si>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</si>
  <si>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</si>
  <si>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</si>
  <si>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</si>
  <si>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</si>
  <si>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</si>
  <si>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</si>
  <si>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</si>
  <si>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</si>
  <si>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</si>
  <si>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</si>
  <si>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</si>
  <si>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</si>
  <si>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</si>
  <si>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</si>
  <si>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</si>
  <si>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</si>
  <si>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</si>
  <si>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</si>
  <si>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</si>
  <si>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</si>
  <si>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</si>
  <si>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</si>
  <si>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</si>
  <si>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</si>
  <si>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</si>
  <si>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</si>
  <si>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</si>
  <si>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</si>
  <si>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</si>
  <si>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</si>
  <si>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</si>
  <si>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</si>
  <si>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</si>
  <si>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</si>
  <si>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</si>
  <si>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</si>
  <si>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</si>
  <si>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</si>
  <si>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</si>
  <si>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</si>
  <si>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</si>
  <si>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</si>
  <si>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</si>
  <si>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</si>
  <si>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</si>
  <si>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</si>
  <si>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</si>
  <si>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</si>
  <si>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</si>
  <si>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</si>
  <si>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</si>
  <si>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</si>
  <si>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</si>
  <si>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</si>
  <si>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</si>
  <si>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</si>
  <si>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</si>
  <si>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</si>
  <si>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</si>
  <si>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</si>
  <si>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</si>
  <si>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</si>
  <si>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</si>
  <si>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</si>
  <si>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</si>
  <si>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</si>
  <si>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</si>
  <si>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</si>
  <si>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</si>
  <si>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</si>
  <si>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</si>
  <si>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</si>
  <si>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</si>
  <si>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</si>
  <si>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</si>
  <si>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</si>
  <si>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</si>
  <si>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</si>
  <si>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</si>
  <si>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</si>
  <si>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</si>
  <si>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</si>
  <si>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</si>
  <si>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</si>
  <si>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</si>
  <si>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</si>
  <si>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</si>
  <si>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</si>
  <si>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</si>
  <si>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</si>
  <si>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</si>
  <si>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</si>
  <si>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</si>
  <si>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</si>
  <si>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</si>
  <si>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</si>
  <si>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</si>
  <si>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</si>
  <si>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</si>
  <si>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</si>
  <si>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</si>
  <si>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</si>
  <si>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</si>
  <si>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</si>
  <si>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</si>
  <si>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</si>
  <si>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</si>
  <si>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</si>
  <si>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</si>
  <si>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</si>
  <si>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</si>
  <si>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</si>
  <si>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</si>
  <si>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</si>
  <si>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</si>
  <si>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</si>
  <si>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</si>
  <si>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</si>
  <si>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</si>
  <si>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</si>
  <si>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</si>
  <si>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</si>
  <si>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</si>
  <si>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</si>
  <si>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</si>
  <si>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</si>
  <si>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</si>
  <si>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</si>
  <si>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</si>
  <si>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</si>
  <si>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</si>
  <si>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</si>
  <si>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</si>
  <si>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</si>
  <si>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</si>
  <si>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</si>
  <si>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</si>
  <si>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</si>
  <si>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</si>
  <si>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</si>
  <si>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</si>
  <si>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</si>
  <si>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</si>
  <si>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</si>
  <si>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</si>
  <si>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</si>
  <si>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</si>
  <si>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</si>
  <si>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</si>
  <si>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</si>
  <si>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</si>
  <si>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</si>
  <si>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</si>
  <si>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</si>
  <si>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</si>
  <si>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</si>
  <si>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</si>
  <si>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</si>
  <si>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</si>
  <si>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</si>
  <si>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</si>
  <si>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</si>
  <si>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</si>
  <si>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</si>
  <si>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</si>
  <si>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</si>
  <si>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</si>
  <si>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</si>
  <si>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</si>
  <si>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</si>
  <si>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</si>
  <si>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</si>
  <si>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</si>
  <si>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</si>
  <si>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</si>
  <si>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</si>
  <si>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</si>
  <si>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</si>
  <si>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</si>
  <si>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</si>
  <si>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</si>
  <si>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</si>
  <si>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</si>
  <si>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</si>
  <si>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</si>
  <si>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</si>
  <si>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</si>
  <si>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</si>
  <si>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</si>
  <si>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</si>
  <si>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</si>
  <si>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</si>
  <si>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</si>
  <si>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</si>
  <si>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</si>
  <si>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</si>
  <si>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</si>
  <si>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</si>
  <si>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</si>
  <si>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</si>
  <si>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</si>
  <si>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</si>
  <si>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</si>
  <si>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</si>
  <si>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</si>
  <si>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</si>
  <si>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</si>
  <si>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</si>
  <si>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</si>
  <si>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</si>
  <si>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</si>
  <si>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</si>
  <si>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</si>
  <si>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</si>
  <si>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</si>
  <si>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</si>
  <si>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</si>
  <si>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</si>
  <si>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</si>
  <si>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</si>
  <si>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</si>
  <si>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</si>
  <si>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</si>
  <si>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</si>
  <si>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</si>
  <si>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</si>
  <si>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</si>
  <si>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</si>
  <si>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</si>
  <si>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</si>
  <si>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</si>
  <si>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</si>
  <si>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</si>
  <si>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</si>
  <si>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</si>
  <si>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</si>
  <si>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</si>
  <si>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</si>
  <si>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</si>
  <si>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</si>
  <si>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</si>
  <si>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</si>
  <si>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</si>
  <si>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</si>
  <si>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</si>
  <si>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</si>
  <si>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</si>
  <si>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</si>
  <si>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</si>
  <si>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</si>
  <si>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</si>
  <si>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</si>
  <si>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</si>
  <si>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</si>
  <si>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</si>
  <si>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</si>
  <si>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</si>
  <si>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</si>
  <si>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</si>
  <si>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</si>
  <si>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</si>
  <si>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</si>
  <si>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</si>
  <si>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</si>
  <si>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</si>
  <si>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</si>
  <si>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</si>
  <si>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</si>
  <si>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</si>
  <si>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</si>
  <si>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</si>
  <si>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</si>
  <si>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</si>
  <si>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</si>
  <si>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</si>
  <si>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</si>
  <si>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</si>
  <si>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</si>
  <si>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</si>
  <si>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</si>
  <si>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</si>
  <si>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</si>
  <si>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</si>
  <si>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</si>
  <si>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</si>
  <si>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</si>
  <si>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</si>
  <si>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</si>
  <si>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</si>
  <si>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</si>
  <si>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</si>
  <si>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</si>
  <si>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</si>
  <si>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</si>
  <si>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</si>
  <si>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</si>
  <si>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</si>
  <si>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</si>
  <si>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</si>
  <si>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</si>
  <si>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</si>
  <si>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</si>
  <si>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</si>
  <si>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</si>
  <si>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</si>
  <si>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</si>
  <si>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</si>
  <si>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</si>
  <si>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</si>
  <si>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</si>
  <si>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</si>
  <si>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</si>
  <si>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</si>
  <si>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</si>
  <si>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</si>
  <si>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</si>
  <si>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</si>
  <si>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</si>
  <si>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</si>
  <si>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</si>
  <si>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</si>
  <si>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</si>
  <si>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</si>
  <si>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</si>
  <si>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</si>
  <si>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</si>
  <si>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</si>
  <si>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</si>
  <si>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</si>
  <si>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</si>
  <si>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</si>
  <si>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</si>
  <si>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</si>
  <si>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</si>
  <si>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</si>
  <si>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</si>
  <si>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</si>
  <si>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</si>
  <si>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</si>
  <si>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</si>
  <si>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</si>
  <si>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</si>
  <si>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</si>
  <si>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</si>
  <si>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</si>
  <si>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</si>
  <si>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</si>
  <si>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</si>
  <si>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</si>
  <si>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</si>
  <si>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</si>
  <si>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</si>
  <si>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</si>
  <si>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</si>
  <si>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</si>
  <si>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</si>
  <si>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</si>
  <si>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</si>
  <si>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</si>
  <si>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</si>
  <si>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</si>
  <si>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</si>
  <si>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</si>
  <si>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</si>
  <si>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</si>
  <si>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</si>
  <si>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</si>
  <si>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</si>
  <si>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</si>
  <si>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</si>
  <si>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</si>
  <si>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</si>
  <si>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</si>
  <si>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</si>
  <si>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</si>
  <si>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</si>
  <si>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</si>
  <si>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</si>
  <si>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</si>
  <si>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</si>
  <si>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</si>
  <si>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</si>
  <si>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</si>
  <si>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</si>
  <si>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</si>
  <si>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</si>
  <si>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</si>
  <si>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</si>
  <si>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</si>
  <si>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</si>
  <si>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</si>
  <si>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</si>
  <si>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</si>
  <si>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</si>
  <si>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</si>
  <si>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</si>
  <si>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</si>
  <si>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</si>
  <si>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</si>
  <si>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</si>
  <si>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</si>
  <si>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</si>
  <si>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</si>
  <si>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</si>
  <si>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</si>
  <si>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</si>
  <si>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</si>
  <si>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</si>
  <si>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</si>
  <si>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</si>
  <si>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</si>
  <si>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</si>
  <si>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</si>
  <si>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</si>
  <si>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</si>
  <si>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</si>
  <si>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</si>
  <si>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</si>
  <si>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</si>
  <si>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</si>
  <si>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</si>
  <si>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</si>
  <si>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</si>
  <si>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</si>
  <si>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</si>
  <si>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</si>
  <si>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</si>
  <si>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</si>
  <si>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</si>
  <si>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</si>
  <si>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</si>
  <si>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</si>
  <si>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</si>
  <si>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</si>
  <si>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</si>
  <si>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</si>
  <si>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</si>
  <si>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</si>
  <si>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</si>
  <si>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</si>
  <si>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</si>
  <si>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</si>
  <si>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</si>
  <si>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</si>
  <si>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</si>
  <si>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</si>
  <si>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</si>
  <si>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</si>
  <si>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</si>
  <si>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</si>
  <si>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</si>
  <si>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</si>
  <si>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</si>
  <si>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</si>
  <si>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</si>
  <si>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</si>
  <si>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</si>
  <si>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</si>
  <si>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</si>
  <si>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</si>
  <si>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</si>
  <si>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</si>
  <si>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</si>
  <si>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</si>
  <si>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</si>
  <si>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</si>
  <si>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</si>
  <si>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</si>
  <si>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</si>
  <si>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</si>
  <si>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</si>
  <si>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</si>
  <si>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</si>
  <si>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</si>
  <si>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</si>
  <si>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</si>
  <si>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</si>
  <si>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</si>
  <si>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</si>
  <si>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</si>
  <si>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</si>
  <si>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</si>
  <si>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</si>
  <si>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</si>
  <si>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</si>
  <si>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</si>
  <si>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</si>
  <si>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</si>
  <si>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</si>
  <si>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</si>
  <si>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</si>
  <si>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</si>
  <si>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</si>
  <si>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</si>
  <si>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</si>
  <si>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</si>
  <si>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</si>
  <si>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</si>
  <si>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</si>
  <si>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</si>
  <si>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</si>
  <si>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</si>
  <si>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</si>
  <si>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</si>
  <si>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</si>
  <si>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</si>
  <si>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</si>
  <si>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</si>
  <si>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</si>
  <si>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</si>
  <si>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</si>
  <si>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</si>
  <si>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</si>
  <si>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</si>
  <si>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</si>
  <si>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</si>
  <si>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</si>
  <si>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</si>
  <si>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</si>
  <si>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</si>
  <si>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</si>
  <si>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</si>
  <si>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</si>
  <si>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</si>
  <si>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</si>
  <si>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</si>
  <si>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</si>
  <si>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</si>
  <si>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</si>
  <si>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</si>
  <si>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</si>
  <si>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</si>
  <si>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</si>
  <si>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</si>
  <si>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</si>
  <si>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</si>
  <si>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</si>
  <si>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</si>
  <si>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</si>
  <si>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</si>
  <si>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</si>
  <si>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</si>
  <si>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</si>
  <si>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</si>
  <si>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</si>
  <si>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</si>
  <si>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</si>
  <si>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</si>
  <si>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</si>
  <si>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</si>
  <si>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</si>
  <si>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</si>
  <si>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</si>
  <si>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</si>
  <si>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</si>
  <si>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</si>
  <si>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</si>
  <si>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</si>
  <si>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</si>
  <si>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</si>
  <si>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</si>
  <si>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</si>
  <si>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</si>
  <si>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</si>
  <si>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</si>
  <si>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</si>
  <si>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</si>
  <si>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</si>
  <si>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</si>
  <si>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</si>
  <si>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</si>
  <si>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</si>
  <si>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</si>
  <si>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</si>
  <si>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</si>
  <si>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</si>
  <si>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</si>
  <si>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</si>
  <si>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</si>
  <si>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</si>
  <si>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</si>
  <si>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</si>
  <si>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</si>
  <si>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</si>
  <si>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</si>
  <si>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</si>
  <si>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</si>
  <si>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</si>
  <si>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</si>
  <si>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</si>
  <si>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</si>
  <si>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</si>
  <si>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</si>
  <si>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</si>
  <si>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</si>
  <si>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</si>
  <si>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</si>
  <si>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</si>
  <si>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</si>
  <si>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</si>
  <si>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</si>
  <si>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</si>
  <si>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</si>
  <si>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</si>
  <si>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</si>
  <si>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</si>
  <si>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</si>
  <si>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</si>
  <si>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</si>
  <si>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</si>
  <si>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</si>
  <si>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</si>
  <si>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</si>
  <si>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</si>
  <si>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</si>
  <si>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</si>
  <si>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</si>
  <si>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</si>
  <si>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</si>
  <si>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</si>
  <si>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</si>
  <si>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</si>
  <si>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</si>
  <si>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</si>
  <si>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</si>
  <si>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</si>
  <si>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</si>
  <si>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</si>
  <si>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</si>
  <si>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</si>
  <si>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</si>
  <si>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</si>
  <si>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</si>
  <si>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</si>
  <si>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</si>
  <si>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</si>
  <si>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</si>
  <si>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</si>
  <si>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</si>
  <si>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</si>
  <si>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</si>
  <si>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</si>
  <si>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</si>
  <si>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</si>
  <si>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</si>
  <si>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</si>
  <si>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</si>
  <si>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</si>
  <si>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</si>
  <si>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</si>
  <si>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</si>
  <si>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</si>
  <si>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</si>
  <si>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</si>
  <si>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</si>
  <si>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</si>
  <si>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</si>
  <si>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</si>
  <si>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</si>
  <si>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</si>
  <si>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</si>
  <si>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</si>
  <si>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</si>
  <si>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</si>
  <si>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</si>
  <si>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</si>
  <si>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</si>
  <si>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</si>
  <si>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</si>
  <si>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</si>
  <si>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</si>
  <si>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</si>
  <si>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</si>
  <si>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</si>
  <si>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</si>
  <si>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</si>
  <si>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</si>
  <si>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</si>
  <si>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</si>
  <si>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</si>
  <si>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</si>
  <si>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</si>
  <si>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</si>
  <si>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</si>
  <si>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</si>
  <si>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</si>
  <si>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</si>
  <si>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</si>
  <si>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</si>
  <si>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</si>
  <si>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</si>
  <si>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</si>
  <si>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</si>
  <si>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</si>
  <si>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</si>
  <si>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</si>
  <si>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</si>
  <si>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</si>
  <si>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</si>
  <si>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</si>
  <si>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</si>
  <si>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</si>
  <si>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</si>
  <si>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</si>
  <si>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</si>
  <si>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</si>
  <si>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</si>
  <si>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</si>
  <si>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</si>
  <si>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</si>
  <si>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</si>
  <si>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</si>
  <si>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</si>
  <si>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</si>
  <si>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</si>
  <si>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</si>
  <si>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</si>
  <si>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</si>
  <si>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</si>
  <si>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</si>
  <si>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</si>
  <si>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</si>
  <si>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</si>
  <si>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</si>
  <si>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</si>
  <si>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</si>
  <si>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</si>
  <si>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</si>
  <si>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</si>
  <si>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</si>
  <si>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</si>
  <si>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</si>
  <si>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</si>
  <si>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</si>
  <si>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</si>
  <si>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</si>
  <si>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</si>
  <si>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</si>
  <si>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</si>
  <si>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</si>
  <si>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</si>
  <si>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</si>
  <si>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</si>
  <si>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</si>
  <si>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</si>
  <si>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</si>
  <si>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</si>
  <si>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</si>
  <si>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</si>
  <si>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</si>
  <si>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</si>
  <si>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</si>
  <si>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</si>
  <si>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</si>
  <si>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</si>
  <si>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</si>
  <si>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</si>
  <si>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</si>
  <si>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</si>
  <si>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</si>
  <si>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</si>
  <si>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</si>
  <si>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</si>
  <si>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</si>
  <si>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</si>
  <si>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</si>
  <si>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</si>
  <si>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</si>
  <si>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</si>
  <si>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</si>
  <si>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</si>
  <si>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</si>
  <si>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</si>
  <si>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</si>
  <si>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</si>
  <si>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</si>
  <si>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</si>
  <si>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</si>
  <si>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</si>
  <si>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</si>
  <si>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</si>
  <si>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</si>
  <si>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</si>
  <si>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</si>
  <si>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</si>
  <si>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</si>
  <si>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</si>
  <si>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</si>
  <si>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</si>
  <si>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</si>
  <si>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</si>
  <si>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</si>
  <si>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</si>
  <si>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</si>
  <si>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</si>
  <si>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</si>
  <si>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</si>
  <si>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</si>
  <si>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</si>
  <si>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</si>
  <si>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</si>
  <si>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</si>
  <si>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</si>
  <si>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</si>
  <si>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</si>
  <si>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</si>
  <si>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</si>
  <si>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</si>
  <si>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</si>
  <si>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</si>
  <si>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</si>
  <si>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</si>
  <si>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</si>
  <si>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</si>
  <si>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</si>
  <si>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</si>
  <si>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</si>
  <si>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</si>
  <si>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</si>
  <si>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</si>
  <si>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</si>
  <si>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</si>
  <si>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</si>
  <si>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</si>
  <si>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</si>
  <si>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</si>
  <si>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</si>
  <si>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</si>
  <si>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</si>
  <si>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</si>
  <si>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</si>
  <si>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</si>
  <si>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</si>
  <si>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</si>
  <si>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</si>
  <si>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</si>
  <si>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</si>
  <si>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</si>
  <si>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</si>
  <si>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</si>
  <si>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</si>
  <si>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</si>
  <si>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</si>
  <si>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</si>
  <si>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</si>
  <si>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</si>
  <si>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</si>
  <si>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</si>
  <si>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</si>
  <si>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</si>
  <si>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</si>
  <si>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</si>
  <si>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</si>
  <si>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</si>
  <si>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</si>
  <si>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</si>
  <si>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</si>
  <si>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</si>
  <si>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</si>
  <si>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</si>
  <si>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</si>
  <si>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</si>
  <si>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</si>
  <si>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</si>
  <si>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</si>
  <si>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</si>
  <si>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</si>
  <si>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</si>
  <si>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</si>
  <si>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</si>
  <si>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</si>
  <si>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</si>
  <si>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</si>
  <si>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</si>
  <si>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</si>
  <si>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</si>
  <si>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</si>
  <si>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</si>
  <si>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</si>
  <si>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</si>
  <si>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</si>
  <si>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</si>
  <si>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</si>
  <si>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</si>
  <si>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</si>
  <si>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</si>
  <si>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</si>
  <si>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</si>
  <si>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</si>
  <si>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</si>
  <si>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</si>
  <si>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</si>
  <si>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</si>
  <si>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</si>
  <si>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</si>
  <si>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</si>
  <si>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</si>
  <si>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</si>
  <si>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</si>
  <si>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</si>
  <si>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</si>
  <si>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</si>
  <si>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</si>
  <si>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</si>
  <si>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</si>
  <si>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</si>
  <si>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</si>
  <si>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</si>
  <si>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</si>
  <si>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</si>
  <si>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</si>
  <si>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</si>
  <si>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</si>
  <si>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</si>
  <si>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</si>
  <si>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</si>
  <si>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</si>
  <si>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</si>
  <si>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</si>
  <si>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</si>
  <si>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</si>
  <si>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</si>
  <si>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</si>
  <si>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</si>
  <si>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</si>
  <si>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</si>
  <si>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</si>
  <si>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</si>
  <si>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</si>
  <si>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</si>
  <si>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</si>
  <si>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</si>
  <si>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</si>
  <si>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</si>
  <si>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</si>
  <si>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</si>
  <si>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</si>
  <si>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</si>
  <si>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</si>
  <si>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</si>
  <si>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</si>
  <si>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</si>
  <si>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</si>
  <si>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</si>
  <si>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</si>
  <si>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</si>
  <si>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</si>
  <si>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</si>
  <si>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</si>
  <si>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</si>
  <si>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</si>
  <si>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</si>
  <si>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</si>
  <si>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</si>
  <si>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</si>
  <si>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</si>
  <si>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</si>
  <si>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</si>
  <si>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</si>
  <si>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</si>
  <si>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</si>
  <si>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</si>
  <si>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</si>
  <si>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</si>
  <si>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</si>
  <si>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</si>
  <si>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</si>
  <si>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</si>
  <si>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</si>
  <si>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</si>
  <si>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</si>
  <si>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</si>
  <si>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</si>
  <si>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</si>
  <si>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</si>
  <si>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</si>
  <si>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</si>
  <si>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</si>
  <si>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</si>
  <si>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</si>
  <si>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</si>
  <si>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</si>
  <si>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</si>
  <si>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</si>
  <si>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</si>
  <si>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</si>
  <si>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</si>
  <si>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</si>
  <si>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</si>
  <si>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</si>
  <si>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</si>
  <si>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</si>
  <si>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</si>
  <si>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</si>
  <si>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</si>
  <si>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</si>
  <si>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</si>
  <si>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</si>
  <si>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</si>
  <si>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</si>
  <si>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</si>
  <si>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</si>
  <si>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</si>
  <si>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</si>
  <si>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</si>
  <si>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</si>
  <si>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</si>
  <si>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</si>
  <si>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</si>
  <si>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</si>
  <si>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</si>
  <si>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</si>
  <si>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</si>
  <si>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</si>
  <si>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</si>
  <si>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</si>
  <si>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</si>
  <si>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</si>
  <si>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</si>
  <si>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</si>
  <si>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</si>
  <si>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</si>
  <si>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</si>
  <si>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</si>
  <si>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</si>
  <si>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</si>
  <si>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</si>
  <si>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</si>
  <si>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</si>
  <si>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</si>
  <si>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</si>
  <si>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</si>
  <si>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</si>
  <si>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</si>
  <si>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</si>
  <si>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</si>
  <si>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</si>
  <si>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</si>
  <si>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</si>
  <si>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</si>
  <si>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</si>
  <si>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</si>
  <si>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</si>
  <si>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</si>
  <si>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</si>
  <si>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</si>
  <si>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</si>
  <si>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</si>
  <si>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</si>
  <si>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</si>
  <si>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</si>
  <si>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</si>
  <si>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</si>
  <si>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</si>
  <si>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</si>
  <si>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</si>
  <si>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</si>
  <si>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</si>
  <si>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</si>
  <si>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</si>
  <si>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</si>
  <si>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</si>
  <si>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</si>
  <si>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</si>
  <si>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</si>
  <si>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</si>
  <si>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</si>
  <si>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</si>
  <si>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</si>
  <si>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</si>
  <si>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</si>
  <si>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</si>
  <si>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</si>
  <si>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</si>
  <si>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</si>
  <si>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</si>
  <si>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</si>
  <si>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</si>
  <si>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</si>
  <si>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</si>
  <si>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</si>
  <si>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</si>
  <si>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</si>
  <si>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</si>
  <si>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</si>
  <si>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</si>
  <si>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</si>
  <si>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</si>
  <si>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</si>
  <si>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</si>
  <si>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</si>
  <si>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</si>
  <si>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</si>
  <si>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</si>
  <si>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</si>
  <si>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</si>
  <si>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</si>
  <si>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</si>
  <si>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</si>
  <si>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</si>
  <si>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</si>
  <si>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</si>
  <si>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</si>
  <si>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</si>
  <si>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</si>
  <si>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</si>
  <si>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</si>
  <si>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</si>
  <si>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</si>
  <si>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</si>
  <si>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</si>
  <si>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</si>
  <si>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</si>
  <si>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</si>
  <si>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</si>
  <si>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</si>
  <si>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</si>
  <si>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</si>
  <si>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</si>
  <si>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</si>
  <si>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</si>
  <si>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</si>
  <si>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</si>
  <si>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</si>
  <si>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</si>
  <si>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</si>
  <si>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</si>
  <si>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</si>
  <si>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</si>
  <si>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</si>
  <si>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</si>
  <si>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</si>
  <si>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</si>
  <si>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</si>
  <si>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</si>
  <si>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</si>
  <si>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</si>
  <si>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</si>
  <si>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</si>
  <si>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</si>
  <si>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</si>
  <si>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</si>
  <si>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</si>
  <si>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</si>
  <si>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</si>
  <si>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</si>
  <si>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</si>
  <si>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</si>
  <si>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</si>
  <si>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</si>
  <si>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</si>
  <si>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</si>
  <si>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</si>
  <si>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</si>
  <si>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</si>
  <si>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</si>
  <si>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</si>
  <si>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</si>
  <si>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</si>
  <si>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</si>
  <si>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</si>
  <si>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</si>
  <si>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</si>
  <si>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</si>
  <si>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</si>
  <si>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</si>
  <si>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</si>
  <si>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</si>
  <si>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</si>
  <si>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</si>
  <si>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</si>
  <si>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</si>
  <si>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</si>
  <si>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</si>
  <si>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</si>
  <si>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</si>
  <si>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</si>
  <si>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</si>
  <si>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</si>
  <si>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</si>
  <si>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</si>
  <si>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</si>
  <si>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</si>
  <si>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</si>
  <si>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</si>
  <si>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</si>
  <si>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</si>
  <si>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</si>
  <si>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</si>
  <si>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</si>
  <si>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</si>
  <si>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</si>
  <si>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</si>
  <si>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</si>
  <si>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</si>
  <si>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</si>
  <si>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</si>
  <si>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</si>
  <si>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</si>
  <si>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</si>
  <si>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</si>
  <si>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</si>
  <si>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</si>
  <si>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</si>
  <si>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</si>
  <si>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</si>
  <si>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</si>
  <si>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</si>
  <si>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</si>
  <si>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</si>
  <si>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</si>
  <si>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</si>
  <si>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</si>
  <si>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</si>
  <si>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</si>
  <si>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</si>
  <si>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</si>
  <si>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</si>
  <si>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</si>
  <si>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</si>
  <si>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</si>
  <si>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</si>
  <si>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</si>
  <si>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</si>
  <si>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</si>
  <si>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</si>
  <si>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</si>
  <si>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</si>
  <si>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</si>
  <si>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</si>
  <si>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</si>
  <si>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</si>
  <si>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</si>
  <si>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</si>
  <si>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</si>
  <si>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</si>
  <si>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</si>
  <si>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</si>
  <si>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</si>
  <si>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</si>
  <si>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</si>
  <si>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</si>
  <si>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</si>
  <si>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</si>
  <si>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</si>
  <si>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</si>
  <si>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</si>
  <si>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</si>
  <si>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</si>
  <si>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</si>
  <si>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</si>
  <si>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</si>
  <si>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</si>
  <si>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</si>
  <si>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</si>
  <si>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</si>
  <si>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</si>
  <si>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</si>
  <si>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</si>
  <si>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</si>
  <si>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</si>
  <si>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</si>
  <si>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</si>
  <si>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</si>
  <si>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</si>
  <si>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</si>
  <si>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</si>
  <si>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</si>
  <si>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</si>
  <si>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</si>
  <si>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</si>
  <si>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</si>
  <si>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</si>
  <si>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</si>
  <si>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</si>
  <si>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</si>
  <si>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</si>
  <si>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</si>
  <si>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</si>
  <si>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</si>
  <si>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</si>
  <si>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</si>
  <si>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</si>
  <si>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</si>
  <si>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</si>
  <si>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</si>
  <si>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</si>
  <si>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</si>
  <si>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</si>
  <si>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</si>
  <si>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</si>
  <si>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</si>
  <si>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</si>
  <si>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</si>
  <si>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</si>
  <si>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</si>
  <si>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</si>
  <si>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</si>
  <si>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</si>
  <si>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</si>
  <si>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</si>
  <si>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</si>
  <si>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</si>
  <si>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</si>
  <si>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</si>
  <si>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</si>
  <si>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</si>
  <si>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</si>
  <si>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</si>
  <si>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</si>
  <si>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</si>
  <si>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</si>
  <si>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</si>
  <si>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</si>
  <si>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</si>
  <si>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</si>
  <si>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</si>
  <si>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</si>
  <si>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</si>
  <si>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</si>
  <si>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</si>
  <si>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</si>
  <si>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</si>
  <si>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</si>
  <si>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</si>
  <si>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</si>
  <si>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</si>
  <si>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</si>
  <si>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</si>
  <si>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</si>
  <si>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</si>
  <si>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</si>
  <si>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</si>
  <si>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</si>
  <si>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</si>
  <si>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</si>
  <si>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</si>
  <si>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</si>
  <si>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</si>
  <si>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</si>
  <si>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</si>
  <si>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</si>
  <si>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</si>
  <si>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</si>
  <si>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</si>
  <si>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</si>
  <si>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</si>
  <si>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</si>
  <si>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</si>
  <si>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</si>
  <si>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</si>
  <si>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</si>
  <si>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</si>
  <si>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</si>
  <si>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</si>
  <si>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</si>
  <si>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</si>
  <si>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</si>
  <si>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</si>
  <si>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</si>
  <si>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</si>
  <si>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</si>
  <si>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</si>
  <si>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</si>
  <si>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</si>
  <si>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</si>
  <si>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</si>
  <si>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</si>
  <si>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</si>
  <si>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</si>
  <si>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</si>
  <si>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</si>
  <si>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</si>
  <si>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</si>
  <si>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</si>
  <si>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</si>
  <si>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</si>
  <si>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</si>
  <si>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</si>
  <si>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</si>
  <si>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</si>
  <si>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</si>
  <si>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</si>
  <si>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</si>
  <si>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</si>
  <si>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</si>
  <si>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</si>
  <si>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</si>
  <si>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</si>
  <si>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</si>
  <si>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</si>
  <si>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</si>
  <si>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</si>
  <si>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</si>
  <si>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</si>
  <si>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</si>
  <si>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</si>
  <si>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</si>
  <si>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</si>
  <si>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</si>
  <si>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</si>
  <si>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</si>
  <si>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</si>
  <si>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</si>
  <si>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</si>
  <si>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</si>
  <si>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</si>
  <si>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</si>
  <si>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</si>
  <si>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</si>
  <si>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</si>
  <si>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</si>
  <si>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</si>
  <si>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</si>
  <si>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</si>
  <si>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</si>
  <si>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</si>
  <si>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</si>
  <si>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</si>
  <si>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</si>
  <si>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</si>
  <si>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</si>
  <si>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</si>
  <si>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</si>
  <si>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</si>
  <si>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</si>
  <si>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</si>
  <si>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</si>
  <si>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</si>
  <si>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</si>
  <si>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</si>
  <si>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</si>
  <si>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</si>
  <si>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</si>
  <si>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</si>
  <si>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</si>
  <si>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</si>
  <si>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</si>
  <si>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</si>
  <si>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</si>
  <si>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</si>
  <si>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</si>
  <si>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</si>
  <si>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</si>
  <si>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</si>
  <si>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</si>
  <si>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</si>
  <si>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</si>
  <si>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</si>
  <si>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</si>
  <si>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</si>
  <si>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</si>
  <si>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</si>
  <si>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</si>
  <si>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</si>
  <si>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</si>
  <si>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</si>
  <si>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</si>
  <si>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</si>
  <si>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</si>
  <si>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</si>
  <si>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</si>
  <si>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</si>
  <si>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</si>
  <si>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</si>
  <si>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</si>
  <si>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</si>
  <si>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</si>
  <si>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</si>
  <si>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</si>
  <si>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</si>
  <si>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</si>
  <si>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</si>
  <si>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</si>
  <si>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</si>
  <si>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</si>
  <si>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</si>
  <si>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</si>
  <si>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</si>
  <si>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</si>
  <si>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</si>
  <si>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</si>
  <si>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</si>
  <si>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</si>
  <si>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</si>
  <si>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</si>
  <si>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</si>
  <si>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</si>
  <si>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</si>
  <si>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</si>
  <si>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</si>
  <si>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</si>
  <si>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</si>
  <si>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</si>
  <si>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</si>
  <si>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</si>
  <si>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</si>
  <si>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</si>
  <si>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</si>
  <si>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</si>
  <si>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</si>
  <si>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</si>
  <si>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</si>
  <si>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</si>
  <si>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</si>
  <si>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</si>
  <si>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</si>
  <si>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</si>
  <si>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</si>
  <si>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</si>
  <si>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</si>
  <si>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</si>
  <si>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</si>
  <si>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</si>
  <si>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</si>
  <si>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</si>
  <si>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</si>
  <si>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</si>
  <si>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</si>
  <si>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</si>
  <si>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</si>
  <si>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</si>
  <si>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</si>
  <si>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</si>
  <si>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</si>
  <si>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</si>
  <si>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</si>
  <si>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</si>
  <si>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</si>
  <si>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</si>
  <si>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</si>
  <si>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</si>
  <si>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</si>
  <si>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</si>
  <si>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</si>
  <si>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</si>
  <si>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</si>
  <si>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</si>
  <si>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</si>
  <si>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</si>
  <si>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</si>
  <si>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</si>
  <si>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</si>
  <si>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</si>
  <si>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</si>
  <si>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</si>
  <si>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</si>
  <si>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</si>
  <si>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</si>
  <si>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</si>
  <si>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</si>
  <si>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</si>
  <si>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</si>
  <si>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</si>
  <si>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</si>
  <si>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</si>
  <si>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</si>
  <si>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</si>
  <si>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</si>
  <si>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</si>
  <si>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</si>
  <si>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</si>
  <si>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</si>
  <si>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</si>
  <si>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</si>
  <si>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</si>
  <si>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</si>
  <si>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</si>
  <si>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</si>
  <si>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</si>
  <si>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</si>
  <si>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</si>
  <si>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</si>
  <si>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</si>
  <si>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</si>
  <si>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</si>
  <si>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</si>
  <si>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</si>
  <si>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</si>
  <si>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</si>
  <si>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</si>
  <si>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</si>
  <si>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</si>
  <si>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</si>
  <si>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</si>
  <si>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</si>
  <si>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</si>
  <si>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</si>
  <si>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</si>
  <si>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</si>
  <si>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</si>
  <si>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</si>
  <si>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</si>
  <si>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</si>
  <si>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</si>
  <si>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</si>
  <si>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</si>
  <si>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</si>
  <si>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</si>
  <si>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</si>
  <si>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</si>
  <si>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</si>
  <si>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</si>
  <si>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</si>
  <si>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</si>
  <si>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</si>
  <si>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</si>
  <si>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</si>
  <si>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</si>
  <si>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</si>
  <si>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</si>
  <si>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</si>
  <si>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</si>
  <si>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</si>
  <si>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</si>
  <si>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</si>
  <si>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</si>
  <si>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</si>
  <si>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</si>
  <si>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</si>
  <si>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</si>
  <si>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</si>
  <si>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</si>
  <si>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</si>
  <si>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</si>
  <si>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</si>
  <si>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</si>
  <si>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</si>
  <si>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</si>
  <si>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</si>
  <si>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</si>
  <si>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</si>
  <si>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</si>
  <si>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</si>
  <si>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</si>
  <si>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</si>
  <si>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</si>
  <si>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</si>
  <si>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</si>
  <si>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</si>
  <si>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</si>
  <si>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</si>
  <si>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</si>
  <si>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</si>
  <si>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</si>
  <si>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</si>
  <si>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</si>
  <si>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</si>
  <si>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</si>
  <si>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</si>
  <si>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</si>
  <si>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</si>
  <si>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</si>
  <si>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</si>
  <si>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</si>
  <si>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</si>
  <si>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</si>
  <si>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</si>
  <si>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</si>
  <si>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</si>
  <si>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</si>
  <si>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</si>
  <si>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</si>
  <si>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</si>
  <si>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</si>
  <si>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</si>
  <si>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</si>
  <si>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</si>
  <si>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</si>
  <si>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</si>
  <si>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</si>
  <si>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</si>
  <si>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</si>
  <si>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</si>
  <si>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</si>
  <si>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</si>
  <si>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</si>
  <si>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</si>
  <si>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</si>
  <si>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</si>
  <si>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</si>
  <si>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</si>
  <si>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</si>
  <si>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</si>
  <si>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</si>
  <si>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</si>
  <si>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</si>
  <si>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</si>
  <si>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</si>
  <si>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</si>
  <si>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</si>
  <si>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</si>
  <si>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</si>
  <si>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</si>
  <si>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</si>
  <si>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</si>
  <si>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</si>
  <si>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</si>
  <si>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</si>
  <si>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</si>
  <si>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</si>
  <si>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</si>
  <si>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</si>
  <si>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</si>
  <si>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</si>
  <si>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</si>
  <si>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</si>
  <si>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</si>
  <si>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</si>
  <si>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</si>
  <si>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</si>
  <si>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</si>
  <si>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</si>
  <si>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</si>
  <si>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</si>
  <si>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</si>
  <si>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</si>
  <si>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</si>
  <si>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</si>
  <si>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</si>
  <si>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</si>
  <si>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</si>
  <si>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</si>
  <si>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</si>
  <si>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</si>
  <si>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</si>
  <si>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</si>
  <si>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</si>
  <si>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</si>
  <si>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</si>
  <si>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</si>
  <si>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</si>
  <si>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</si>
  <si>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</si>
  <si>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</si>
  <si>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</si>
  <si>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</si>
  <si>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</si>
  <si>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</si>
  <si>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</si>
  <si>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</si>
  <si>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</si>
  <si>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</si>
  <si>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</si>
  <si>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</si>
  <si>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</si>
  <si>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</si>
  <si>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</si>
  <si>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</si>
  <si>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</si>
  <si>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</si>
  <si>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</si>
  <si>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</si>
  <si>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</si>
  <si>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</si>
  <si>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</si>
  <si>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</si>
  <si>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</si>
  <si>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</si>
  <si>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</si>
  <si>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</si>
  <si>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</si>
  <si>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</si>
  <si>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</si>
  <si>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</si>
  <si>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</si>
  <si>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</si>
  <si>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</si>
  <si>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</si>
  <si>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</si>
  <si>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</si>
  <si>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</si>
  <si>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</si>
  <si>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</si>
  <si>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</si>
  <si>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</si>
  <si>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</si>
  <si>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</si>
  <si>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</si>
  <si>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</si>
  <si>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</si>
  <si>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</si>
  <si>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</si>
  <si>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</si>
  <si>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</si>
  <si>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</si>
  <si>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</si>
  <si>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</si>
  <si>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</si>
  <si>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</si>
  <si>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</si>
  <si>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</si>
  <si>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</si>
  <si>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</si>
  <si>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</si>
  <si>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</si>
  <si>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</si>
  <si>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</si>
  <si>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</si>
  <si>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</si>
  <si>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</si>
  <si>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</si>
  <si>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</si>
  <si>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</si>
  <si>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</si>
  <si>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</si>
  <si>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</si>
  <si>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</si>
  <si>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</si>
  <si>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</si>
  <si>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</si>
  <si>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</si>
  <si>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</si>
  <si>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</si>
  <si>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</si>
  <si>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</si>
  <si>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</si>
  <si>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</si>
  <si>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</si>
  <si>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</si>
  <si>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</si>
  <si>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</si>
  <si>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</si>
  <si>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</si>
  <si>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</si>
  <si>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</si>
  <si>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</si>
  <si>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</si>
  <si>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</si>
  <si>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</si>
  <si>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</si>
  <si>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</si>
  <si>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</si>
  <si>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</si>
  <si>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</si>
  <si>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</si>
  <si>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</si>
  <si>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</si>
  <si>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</si>
  <si>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</si>
  <si>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</si>
  <si>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</si>
  <si>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</si>
  <si>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</si>
  <si>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</si>
  <si>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</si>
  <si>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</si>
  <si>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</si>
  <si>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</si>
  <si>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</si>
  <si>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</si>
  <si>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</si>
  <si>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</si>
  <si>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</si>
  <si>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</si>
  <si>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</si>
  <si>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</si>
  <si>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</si>
  <si>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</si>
  <si>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</si>
  <si>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</si>
  <si>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</si>
  <si>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</si>
  <si>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</si>
  <si>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</si>
  <si>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</si>
  <si>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</si>
  <si>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</si>
  <si>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</si>
  <si>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</si>
  <si>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</si>
  <si>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</si>
  <si>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</si>
  <si>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</si>
  <si>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</si>
  <si>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</si>
  <si>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</si>
  <si>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</si>
  <si>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</si>
  <si>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</si>
  <si>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</si>
  <si>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</si>
  <si>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</si>
  <si>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</si>
  <si>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</si>
  <si>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</si>
  <si>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</si>
  <si>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</si>
  <si>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</si>
  <si>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</si>
  <si>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</si>
  <si>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</si>
  <si>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</si>
  <si>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</si>
  <si>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</si>
  <si>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</si>
  <si>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</si>
  <si>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</si>
  <si>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</si>
  <si>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</si>
  <si>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</si>
  <si>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</si>
  <si>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</si>
  <si>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</si>
  <si>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</si>
  <si>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</si>
  <si>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</si>
  <si>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</si>
  <si>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</si>
  <si>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</si>
  <si>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</si>
  <si>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</si>
  <si>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</si>
  <si>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</si>
  <si>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</si>
  <si>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</si>
  <si>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</si>
  <si>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</si>
  <si>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</si>
  <si>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</si>
  <si>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</si>
  <si>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</si>
  <si>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</si>
  <si>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</si>
  <si>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</si>
  <si>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</si>
  <si>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</si>
  <si>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</si>
  <si>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</si>
  <si>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</si>
  <si>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</si>
  <si>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</si>
  <si>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</si>
  <si>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</si>
  <si>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</si>
  <si>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</si>
  <si>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</si>
  <si>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</si>
  <si>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</si>
  <si>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</si>
  <si>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</si>
  <si>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</si>
  <si>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</si>
  <si>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</si>
  <si>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</si>
  <si>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</si>
  <si>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</si>
  <si>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</si>
  <si>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</si>
  <si>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</si>
  <si>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</si>
  <si>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</si>
  <si>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</si>
  <si>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</si>
  <si>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</si>
  <si>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</si>
  <si>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</si>
  <si>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</si>
  <si>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</si>
  <si>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</si>
  <si>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</si>
  <si>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</si>
  <si>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</si>
  <si>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</si>
  <si>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</si>
  <si>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</si>
  <si>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</si>
  <si>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</si>
  <si>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</si>
  <si>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</si>
  <si>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</si>
  <si>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</si>
  <si>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</si>
  <si>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</si>
  <si>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</si>
  <si>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</si>
  <si>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</si>
  <si>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</si>
  <si>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</si>
  <si>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</si>
  <si>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</si>
  <si>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</si>
  <si>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</si>
  <si>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</si>
  <si>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</si>
  <si>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</si>
  <si>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</si>
  <si>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</si>
  <si>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</si>
  <si>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</si>
  <si>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</si>
  <si>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</si>
  <si>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</si>
  <si>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</si>
  <si>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</si>
  <si>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</si>
  <si>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</si>
  <si>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</si>
  <si>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</si>
  <si>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</si>
  <si>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</si>
  <si>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</si>
  <si>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</si>
  <si>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</si>
  <si>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</si>
  <si>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</si>
  <si>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</si>
  <si>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</si>
  <si>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</si>
  <si>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</si>
  <si>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</si>
  <si>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</si>
  <si>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</si>
  <si>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</si>
  <si>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</si>
  <si>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</si>
  <si>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</si>
  <si>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</si>
  <si>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</si>
  <si>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</si>
  <si>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</si>
  <si>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</si>
  <si>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</si>
  <si>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</si>
  <si>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</si>
  <si>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</si>
  <si>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</si>
  <si>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</si>
  <si>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</si>
  <si>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</si>
  <si>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</si>
  <si>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</si>
  <si>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</si>
  <si>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</si>
  <si>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</si>
  <si>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</si>
  <si>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</si>
  <si>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</si>
  <si>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</si>
  <si>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</si>
  <si>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</si>
  <si>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</si>
  <si>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</si>
  <si>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</si>
  <si>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</si>
  <si>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</si>
  <si>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</si>
  <si>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</si>
  <si>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</si>
  <si>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</si>
  <si>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</si>
  <si>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</si>
  <si>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</si>
  <si>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</si>
  <si>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</si>
  <si>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</si>
  <si>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</si>
  <si>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</si>
  <si>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</si>
  <si>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</si>
  <si>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</si>
  <si>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</si>
  <si>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</si>
  <si>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</si>
  <si>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</si>
  <si>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</si>
  <si>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</si>
  <si>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</si>
  <si>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</si>
  <si>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</si>
  <si>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</si>
  <si>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</si>
  <si>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</si>
  <si>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</si>
  <si>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</si>
  <si>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</si>
  <si>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</si>
  <si>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</si>
  <si>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</si>
  <si>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</si>
  <si>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</si>
  <si>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</si>
  <si>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</si>
  <si>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</si>
  <si>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</si>
  <si>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</si>
  <si>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</si>
  <si>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</si>
  <si>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</si>
  <si>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</si>
  <si>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</si>
  <si>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</si>
  <si>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</si>
  <si>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</si>
  <si>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</si>
  <si>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</si>
  <si>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</si>
  <si>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</si>
  <si>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</si>
  <si>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</si>
  <si>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</si>
  <si>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</si>
  <si>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</si>
  <si>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</si>
  <si>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</si>
  <si>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</si>
  <si>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</si>
  <si>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</si>
  <si>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</si>
  <si>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</si>
  <si>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</si>
  <si>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</si>
  <si>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</si>
  <si>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</si>
  <si>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</si>
  <si>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</si>
  <si>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</si>
  <si>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</si>
  <si>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</si>
  <si>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</si>
  <si>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</si>
  <si>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</si>
  <si>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</si>
  <si>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</si>
  <si>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</si>
  <si>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</si>
  <si>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</si>
  <si>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</si>
  <si>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</si>
  <si>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</si>
  <si>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</si>
  <si>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</si>
  <si>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</si>
  <si>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</si>
  <si>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</si>
  <si>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</si>
  <si>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</si>
  <si>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</si>
  <si>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</si>
  <si>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</si>
  <si>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</si>
  <si>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</si>
  <si>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</si>
  <si>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</si>
  <si>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</si>
  <si>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</si>
  <si>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</si>
  <si>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</si>
  <si>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</si>
  <si>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</si>
  <si>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</si>
  <si>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</si>
  <si>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</si>
  <si>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</si>
  <si>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</si>
  <si>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</si>
  <si>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</si>
  <si>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</si>
  <si>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</si>
  <si>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</si>
  <si>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</si>
  <si>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</si>
  <si>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</si>
  <si>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</si>
  <si>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</si>
  <si>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</si>
  <si>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</si>
  <si>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</si>
  <si>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</si>
  <si>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</si>
  <si>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</si>
  <si>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</si>
  <si>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</si>
  <si>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</si>
  <si>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</si>
  <si>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</si>
  <si>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</si>
  <si>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</si>
  <si>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</si>
  <si>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</si>
  <si>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</si>
  <si>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</si>
  <si>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</si>
  <si>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</si>
  <si>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</si>
  <si>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</si>
  <si>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</si>
  <si>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</si>
  <si>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</si>
  <si>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</si>
  <si>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</si>
  <si>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</si>
  <si>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</si>
  <si>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</si>
  <si>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</si>
  <si>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</si>
  <si>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</si>
  <si>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</si>
  <si>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</si>
  <si>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</si>
  <si>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</si>
  <si>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</si>
  <si>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</si>
  <si>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</si>
  <si>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</si>
  <si>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</si>
  <si>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</si>
  <si>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</si>
  <si>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</si>
  <si>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</si>
  <si>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</si>
  <si>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</si>
  <si>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</si>
  <si>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</si>
  <si>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</si>
  <si>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</si>
  <si>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</si>
  <si>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</si>
  <si>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</si>
  <si>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</si>
  <si>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</si>
  <si>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</si>
  <si>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</si>
  <si>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</si>
  <si>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</si>
  <si>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</si>
  <si>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</si>
  <si>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</si>
  <si>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</si>
  <si>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</si>
  <si>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</si>
  <si>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</si>
  <si>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</si>
  <si>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</si>
  <si>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</si>
  <si>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</si>
  <si>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</si>
  <si>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</si>
  <si>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</si>
  <si>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</si>
  <si>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</si>
  <si>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</si>
  <si>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</si>
  <si>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</si>
  <si>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</si>
  <si>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</si>
  <si>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</si>
  <si>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</si>
  <si>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</si>
  <si>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</si>
  <si>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</si>
  <si>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</si>
  <si>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</si>
  <si>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</si>
  <si>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</si>
  <si>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</si>
  <si>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</si>
  <si>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</si>
  <si>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</si>
  <si>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</si>
  <si>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</si>
  <si>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</si>
  <si>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</si>
  <si>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</si>
  <si>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</si>
  <si>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</si>
  <si>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</si>
  <si>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</si>
  <si>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</si>
  <si>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</si>
  <si>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</si>
  <si>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</si>
  <si>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</si>
  <si>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</si>
  <si>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</si>
  <si>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</si>
  <si>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</si>
  <si>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</si>
  <si>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</si>
  <si>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</si>
  <si>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</si>
  <si>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</si>
  <si>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</si>
  <si>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</si>
  <si>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</si>
  <si>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</si>
  <si>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</si>
  <si>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</si>
  <si>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</si>
  <si>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</si>
  <si>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</si>
  <si>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</si>
  <si>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</si>
  <si>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</si>
  <si>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</si>
  <si>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</si>
  <si>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</si>
  <si>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</si>
  <si>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</si>
  <si>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</si>
  <si>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</si>
  <si>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</si>
  <si>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</si>
  <si>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</si>
  <si>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</si>
  <si>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</si>
  <si>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</si>
  <si>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</si>
  <si>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</si>
  <si>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</si>
  <si>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</si>
  <si>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</si>
  <si>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</si>
  <si>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</si>
  <si>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</si>
  <si>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</si>
  <si>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</si>
  <si>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</si>
  <si>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</si>
  <si>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</si>
  <si>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</si>
  <si>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</si>
  <si>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</si>
  <si>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</si>
  <si>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</si>
  <si>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</si>
  <si>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</si>
  <si>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</si>
  <si>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</si>
  <si>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</si>
  <si>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</si>
  <si>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</si>
  <si>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</si>
  <si>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</si>
  <si>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</si>
  <si>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</si>
  <si>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</si>
  <si>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</si>
  <si>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</si>
  <si>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</si>
  <si>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</si>
  <si>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</si>
  <si>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</si>
  <si>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</si>
  <si>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</si>
  <si>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</si>
  <si>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</si>
  <si>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</si>
  <si>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</si>
  <si>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</si>
  <si>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</si>
  <si>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</si>
  <si>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</si>
  <si>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</si>
  <si>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</si>
  <si>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</si>
  <si>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</si>
  <si>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</si>
  <si>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</si>
  <si>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</si>
  <si>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</si>
  <si>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</si>
  <si>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</si>
  <si>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</si>
  <si>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</si>
  <si>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</si>
  <si>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</si>
  <si>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</si>
  <si>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</si>
  <si>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</si>
  <si>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</si>
  <si>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</si>
  <si>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</si>
  <si>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</si>
  <si>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</si>
  <si>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</si>
  <si>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</si>
  <si>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</si>
  <si>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</si>
  <si>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</si>
  <si>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</si>
  <si>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</si>
  <si>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</si>
  <si>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</si>
  <si>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</si>
  <si>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</si>
  <si>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</si>
  <si>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</si>
  <si>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</si>
  <si>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</si>
  <si>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</si>
  <si>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</si>
  <si>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</si>
  <si>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</si>
  <si>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</si>
  <si>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</si>
  <si>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</si>
  <si>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</si>
  <si>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</si>
  <si>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</si>
  <si>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</si>
  <si>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</si>
  <si>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</si>
  <si>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</si>
  <si>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</si>
  <si>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</si>
  <si>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</si>
  <si>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</si>
  <si>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</si>
  <si>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</si>
  <si>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</si>
  <si>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</si>
  <si>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</si>
  <si>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</si>
  <si>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</si>
  <si>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</si>
  <si>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</si>
  <si>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</si>
  <si>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</si>
  <si>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</si>
  <si>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</si>
  <si>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</si>
  <si>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</si>
  <si>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</si>
  <si>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</si>
  <si>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</si>
  <si>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</si>
  <si>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</si>
  <si>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</si>
  <si>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</si>
  <si>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</si>
  <si>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</si>
  <si>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</si>
  <si>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</si>
  <si>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</si>
  <si>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</si>
  <si>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</si>
  <si>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</si>
  <si>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</si>
  <si>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</si>
  <si>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</si>
  <si>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</si>
  <si>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</si>
  <si>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</si>
  <si>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</si>
  <si>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</si>
  <si>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</si>
  <si>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</si>
  <si>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</si>
  <si>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</si>
  <si>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</si>
  <si>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</si>
  <si>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</si>
  <si>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</si>
  <si>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</si>
  <si>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</si>
  <si>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</si>
  <si>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</si>
  <si>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</si>
  <si>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</si>
  <si>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</si>
  <si>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</si>
  <si>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</si>
  <si>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</si>
  <si>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</si>
  <si>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</si>
  <si>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</si>
  <si>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</si>
  <si>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</si>
  <si>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</si>
  <si>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</si>
  <si>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</si>
  <si>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</si>
  <si>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</si>
  <si>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</si>
  <si>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</si>
  <si>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</si>
  <si>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</si>
  <si>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</si>
  <si>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</si>
  <si>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</si>
  <si>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</si>
  <si>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</si>
  <si>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</si>
  <si>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</si>
  <si>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</si>
  <si>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</si>
  <si>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</si>
  <si>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</si>
  <si>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</si>
  <si>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</si>
  <si>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</si>
  <si>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</si>
  <si>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</si>
  <si>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</si>
  <si>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</si>
  <si>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</si>
  <si>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</si>
  <si>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</si>
  <si>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</si>
  <si>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</si>
  <si>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</si>
  <si>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</si>
  <si>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</si>
  <si>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</si>
  <si>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</si>
  <si>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</si>
  <si>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</si>
  <si>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</si>
  <si>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</si>
  <si>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</si>
  <si>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</si>
  <si>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</si>
  <si>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</si>
  <si>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</si>
  <si>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</si>
  <si>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</si>
  <si>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</si>
  <si>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</si>
  <si>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</si>
  <si>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</si>
  <si>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</si>
  <si>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</si>
  <si>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</si>
  <si>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</si>
  <si>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</si>
  <si>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</si>
  <si>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</si>
  <si>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</si>
  <si>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</si>
  <si>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</si>
  <si>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</si>
  <si>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</si>
  <si>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</si>
  <si>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</si>
  <si>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</si>
  <si>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</si>
  <si>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</si>
  <si>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</si>
  <si>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</si>
  <si>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</si>
  <si>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</si>
  <si>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</si>
  <si>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</si>
  <si>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</si>
  <si>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</si>
  <si>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</si>
  <si>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</si>
  <si>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</si>
  <si>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</si>
  <si>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</si>
  <si>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</si>
  <si>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</si>
  <si>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</si>
  <si>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</si>
  <si>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</si>
  <si>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</si>
  <si>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</si>
  <si>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</si>
  <si>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</si>
  <si>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</si>
  <si>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</si>
  <si>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</si>
  <si>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</si>
  <si>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</si>
  <si>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</si>
  <si>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</si>
  <si>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</si>
  <si>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</si>
  <si>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</si>
  <si>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</si>
  <si>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</si>
  <si>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</si>
  <si>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</si>
  <si>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</si>
  <si>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</si>
  <si>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</si>
  <si>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</si>
  <si>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</si>
  <si>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</si>
  <si>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</si>
  <si>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</si>
  <si>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</si>
  <si>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</si>
  <si>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</si>
  <si>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</si>
  <si>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</si>
  <si>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</si>
  <si>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</si>
  <si>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</si>
  <si>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</si>
  <si>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</si>
  <si>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</si>
  <si>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</si>
  <si>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</si>
  <si>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</si>
  <si>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</si>
  <si>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</si>
  <si>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</si>
  <si>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</si>
  <si>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</si>
  <si>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</si>
  <si>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</si>
  <si>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</si>
  <si>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</si>
  <si>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</si>
  <si>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</si>
  <si>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</si>
  <si>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</si>
  <si>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</si>
  <si>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</si>
  <si>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</si>
  <si>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</si>
  <si>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</si>
  <si>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</si>
  <si>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</si>
  <si>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</si>
  <si>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</si>
  <si>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</si>
  <si>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</si>
  <si>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</si>
  <si>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</si>
  <si>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</si>
  <si>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</si>
  <si>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</si>
  <si>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</si>
  <si>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</si>
  <si>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</si>
  <si>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</si>
  <si>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</si>
  <si>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</si>
  <si>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</si>
  <si>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</si>
  <si>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</si>
  <si>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</si>
  <si>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</si>
  <si>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</si>
  <si>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</si>
  <si>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</si>
  <si>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</si>
  <si>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</si>
  <si>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</si>
  <si>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</si>
  <si>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</si>
  <si>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</si>
  <si>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</si>
  <si>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</si>
  <si>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</si>
  <si>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</si>
  <si>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</si>
  <si>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</si>
  <si>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</si>
  <si>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</si>
  <si>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</si>
  <si>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</si>
  <si>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</si>
  <si>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</si>
  <si>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</si>
  <si>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</si>
  <si>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</si>
  <si>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</si>
  <si>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</si>
  <si>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</si>
  <si>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</si>
  <si>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</si>
  <si>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</si>
  <si>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</si>
  <si>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</si>
  <si>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</si>
  <si>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</si>
  <si>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</si>
  <si>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</si>
  <si>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</si>
  <si>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</si>
  <si>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</si>
  <si>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</si>
  <si>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</si>
  <si>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</si>
  <si>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</si>
  <si>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</si>
  <si>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</si>
  <si>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</si>
  <si>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</si>
  <si>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</si>
  <si>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</si>
  <si>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</si>
  <si>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</si>
  <si>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</si>
  <si>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</si>
  <si>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</si>
  <si>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</si>
  <si>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</si>
  <si>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</si>
  <si>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</si>
  <si>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</si>
  <si>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</si>
  <si>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</si>
  <si>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</si>
  <si>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</si>
  <si>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</si>
  <si>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</si>
  <si>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</si>
  <si>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</si>
  <si>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</si>
  <si>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</si>
  <si>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PCM-20251101-00000243</t>
  </si>
  <si>
    <t>TE issue // site has access issue team will check during working hours</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</si>
  <si>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</si>
  <si>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</si>
  <si>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</si>
  <si>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</si>
  <si>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</si>
  <si>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</si>
  <si>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</si>
  <si>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</si>
  <si>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</si>
  <si>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PCM-20251101-00000572</t>
  </si>
  <si>
    <t>ETA 75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</si>
  <si>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</si>
  <si>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</si>
  <si>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</si>
  <si>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</si>
  <si>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</si>
  <si>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</si>
  <si>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</si>
  <si>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ETA 30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</si>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</sst>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9" totalsRowShown="0" headerRowDxfId="157" dataDxfId="156" headerRowBorderDxfId="154" tableBorderDxfId="155" totalsRowBorderDxfId="153">
  <autoFilter ref="A1:CJ15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299.47824409721943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21106</v>
      </c>
      <c r="E3" s="135" t="s">
        <v>39021</v>
      </c>
      <c r="F3" s="136">
        <v>45962.423680555556</v>
      </c>
      <c r="G3" s="137">
        <f ca="1">IFERROR(NOW()-F3,"")</f>
        <v>2.9891203666920774E-3</v>
      </c>
      <c r="H3" s="136">
        <v>45962.408402777779</v>
      </c>
      <c r="I3" s="134" t="str">
        <f>IFERROR(VLOOKUP(D3,DB!A:F,6,0),"")</f>
        <v>SCECO</v>
      </c>
      <c r="J3" s="134" t="str">
        <f>IFERROR(VLOOKUP(D3,DB!A:G,7,0),"")</f>
        <v>Vandalized</v>
      </c>
      <c r="K3" s="138" t="s">
        <v>39024</v>
      </c>
      <c r="L3" s="139" t="str">
        <f>IFERROR(VLOOKUP(D3,DB!A:I,9,0),"")</f>
        <v>Latis</v>
      </c>
    </row>
    <row r="4" spans="1:15" ht="15" customHeight="1">
      <c r="A4" s="133"/>
      <c r="B4" s="134" t="str">
        <f>IFERROR(VLOOKUP(D4,DB!A:K,11,0),"")</f>
        <v/>
      </c>
      <c r="C4" s="134"/>
      <c r="D4" s="134"/>
      <c r="E4" s="135"/>
      <c r="F4" s="136"/>
      <c r="G4" s="137">
        <f ca="1">IFERROR(NOW()-F4,"")</f>
        <v>45962.426669675922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45962.426669675922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45962.426669675922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45962.426669675922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45962.426669675922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45962.426669675922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45962.426669675922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45962.426669675922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45962.426669675922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45962.426669675922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45962.426669675922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45962.426669675922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45962.426669675922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45962.426669675922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45962.426669675922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45962.426669675922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45962.426669675922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45962.426669675922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45962.426669675922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45962.426669675922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45962.426669675922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45962.426669675922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45962.426669675922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45962.426669675922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45962.426669675922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45962.426669675922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45962.426669675922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45962.426669675922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45962.426669675922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45962.426669675922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45962.426669675922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45962.426669675922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45962.426669675922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45962.426669675922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45962.426669675922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45962.426669675922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45962.426669675922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45962.426669675922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45962.426669675922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45962.426669675922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45962.426669675922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45962.426669675922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45962.426669675922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45962.426669675922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45962.426669675922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45962.426669675922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45962.426669675922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45962.426669675922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45962.426669675922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45962.426669675922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45962.426669675922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45962.426669675922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45962.426669675922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45962.426669675922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45962.426669675922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45962.426669675922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45962.426669675922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45962.426669675922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45962.426669675922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45962.426669675922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45962.426669675922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45962.426669675922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45962.426669675922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45962.426669675922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45962.426669675922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45962.426669675922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45962.426669675922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45962.426669675922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45962.426669675922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45962.426669675922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45962.426669675922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45962.426669675922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45962.426669675922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45962.426669675922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45962.426669675922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45962.426669675922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45962.426669675922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45962.426669675922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45962.426669675922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45962.426669675922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45962.426669675922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45962.426669675922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45962.426669675922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45962.426669675922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45962.426669675922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45962.426669675922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45962.426669675922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45962.426669675922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45962.426669675922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45962.426669675922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45962.426669675922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45962.426669675922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45962.426669675922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45962.426669675922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45962.426669675922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45962.426669675922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45962.426669675922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45962.426669675922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45962.426669675922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45962.426669675922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45962.426669675922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45962.426669675922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45962.426669675922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45962.426669675922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45962.426669675922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45962.426669675922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45962.426669675922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45962.426669675922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45962.426669675922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45962.426669675922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45962.426669675922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45962.426669675922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45962.426669675922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45962.426669675922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45962.426669675922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45962.426669675922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45962.426669675922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45962.426669675922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45962.426669675922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45962.426669675922</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45962.426669675922</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1BBF5E82-8546-4188-B80B-149A4077C845}"/>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9"/>
  <sheetViews>
    <sheetView tabSelected="1" workbookViewId="0">
      <selection activeCell="A6" sqref="A6:X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137.4268320601841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3.6845866898147506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12886</v>
      </c>
      <c r="E5" s="114" t="s">
        <v>39021</v>
      </c>
      <c r="F5" s="115">
        <v>45962.238229166665</v>
      </c>
      <c r="G5" s="116">
        <f ca="1">IFERROR(NOW()-F5,"-")</f>
        <v>0.18844085648015607</v>
      </c>
      <c r="H5" s="115">
        <v>45962.118090277778</v>
      </c>
      <c r="I5" s="18" t="str">
        <f>IFERROR(VLOOKUP(D5,DB!A:F,6,0),"")</f>
        <v>SCECO</v>
      </c>
      <c r="J5" s="18" t="str">
        <f>IFERROR(VLOOKUP(D5,DB!A:G,7,0),"")</f>
        <v>Dead+Dead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25879</v>
      </c>
      <c r="E6" s="114" t="s">
        <v>39021</v>
      </c>
      <c r="F6" s="115">
        <v>45962.302557870367</v>
      </c>
      <c r="G6" s="116">
        <f ca="1">IFERROR(NOW()-F6,"-")</f>
        <v>0.12411215277825249</v>
      </c>
      <c r="H6" s="115">
        <v>45962.297662037039</v>
      </c>
      <c r="I6" s="18" t="str">
        <f>IFERROR(VLOOKUP(D6,DB!A:F,6,0),"")</f>
        <v>SCECO</v>
      </c>
      <c r="J6" s="18" t="str">
        <f>IFERROR(VLOOKUP(D6,DB!A:G,7,0),"")</f>
        <v>Vandalized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25037</v>
      </c>
      <c r="E7" s="114" t="s">
        <v>39102</v>
      </c>
      <c r="F7" s="115">
        <v>45962.352905092594</v>
      </c>
      <c r="G7" s="116">
        <f ca="1">IFERROR(NOW()-F7,"-")</f>
        <v>7.3764930551988073E-2</v>
      </c>
      <c r="H7" s="115">
        <v>45962.340810185182</v>
      </c>
      <c r="I7" s="18" t="str">
        <f>IFERROR(VLOOKUP(D7,DB!A:F,6,0),"")</f>
        <v>SCECO</v>
      </c>
      <c r="J7" s="18" t="str">
        <f>IFERROR(VLOOKUP(D7,DB!A:G,7,0),"")</f>
        <v>Weak</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45962.426670023146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45962.426670023146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45962.426670023146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45962.426670023146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45962.426670023146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45962.426670023146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45962.426670023146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61"/>
      <c r="B15" s="162" t="str">
        <f>IFERROR(VLOOKUP(D15,DB!A:K,11,0),"")</f>
        <v/>
      </c>
      <c r="C15" s="162"/>
      <c r="D15" s="162"/>
      <c r="E15" s="163"/>
      <c r="F15" s="164"/>
      <c r="G15" s="165">
        <f ca="1">IFERROR(NOW()-F15,"-")</f>
        <v>45962.426670023146</v>
      </c>
      <c r="H15" s="164"/>
      <c r="I15" s="162" t="str">
        <f>IFERROR(VLOOKUP(D15,DB!A:F,6,0),"")</f>
        <v/>
      </c>
      <c r="J15" s="162" t="str">
        <f>IFERROR(VLOOKUP(D15,DB!A:G,7,0),"")</f>
        <v/>
      </c>
      <c r="K15" s="166"/>
      <c r="L15" s="162" t="str">
        <f>IFERROR(VLOOKUP(D15,DB!A:I,9,0),"")</f>
        <v/>
      </c>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62"/>
      <c r="AL15" s="162"/>
      <c r="AM15" s="162"/>
      <c r="AN15" s="162"/>
      <c r="AO15" s="162"/>
      <c r="AP15" s="162"/>
      <c r="AQ15" s="162"/>
      <c r="AR15" s="162"/>
      <c r="AS15" s="162"/>
      <c r="AT15" s="162"/>
      <c r="AU15" s="162"/>
      <c r="AV15" s="162"/>
      <c r="AW15" s="162"/>
      <c r="AX15" s="162"/>
      <c r="AY15" s="162"/>
      <c r="AZ15" s="162"/>
      <c r="BA15" s="162"/>
      <c r="BB15" s="162"/>
      <c r="BC15" s="162"/>
      <c r="BD15" s="162"/>
      <c r="BE15" s="162"/>
      <c r="BF15" s="162"/>
      <c r="BG15" s="162"/>
      <c r="BH15" s="162"/>
      <c r="BI15" s="162"/>
      <c r="BJ15" s="162"/>
      <c r="BK15" s="162"/>
      <c r="BL15" s="162"/>
      <c r="BM15" s="162"/>
      <c r="BN15" s="162"/>
      <c r="BO15" s="162"/>
      <c r="BP15" s="162"/>
      <c r="BQ15" s="162"/>
      <c r="BR15" s="162"/>
      <c r="BS15" s="162"/>
      <c r="BT15" s="162"/>
      <c r="BU15" s="162"/>
      <c r="BV15" s="162"/>
      <c r="BW15" s="162"/>
      <c r="BX15" s="162"/>
      <c r="BY15" s="162"/>
      <c r="BZ15" s="162"/>
      <c r="CA15" s="162"/>
      <c r="CB15" s="162"/>
      <c r="CC15" s="162"/>
      <c r="CD15" s="162"/>
      <c r="CE15" s="162"/>
      <c r="CF15" s="162"/>
      <c r="CG15" s="162"/>
      <c r="CH15" s="162"/>
      <c r="CI15" s="162"/>
      <c r="CJ15" s="167"/>
    </row>
    <row r="16" spans="1:88" ht="31.5" customHeight="1">
      <c r="A16" s="113"/>
      <c r="B16" s="18" t="str">
        <f>IFERROR(VLOOKUP(D16,DB!A:K,11,0),"")</f>
        <v/>
      </c>
      <c r="C16" s="18"/>
      <c r="D16" s="18"/>
      <c r="E16" s="114"/>
      <c r="F16" s="115"/>
      <c r="G16" s="116">
        <f ca="1">IFERROR(NOW()-F16,"-")</f>
        <v>45962.426669675922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45962.426669675922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45962.426669675922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45962.426669675922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45962.426670023146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45962.426670023146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45962.426670023146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45962.426670023146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45962.426670023146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45962.426670023146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45962.426670023146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45962.426670023146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45962.426670023146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45962.426670023146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45962.426670023146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45962.426670023146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45962.426670023146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45962.426670023146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45962.426670023146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45962.426670023146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45962.426670023146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45962.426670023146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45962.426670023146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45962.426670023146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45962.426670023146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45962.426670023146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45962.426670023146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45962.426670023146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45962.426670023146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45962.426670023146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45962.426670023146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45962.426670023146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45962.426670023146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45962.426670023146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45962.426670023146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45962.426670023146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45962.426670023146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45962.426670023146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45962.426670023146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45962.426670023146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45962.426670023146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45962.426670023146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45962.426670023146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45962.426670023146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45962.426670023146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45962.426670023146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45962.426670023146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45962.426670023146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45962.426670023146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45962.426670023146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45962.426670023146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45962.426670023146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45962.426670023146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45962.426670023146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45962.426670023146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45962.426670023146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45962.426670023146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45962.426670023146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45962.426670023146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45962.426670023146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45962.426670023146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45962.426670023146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45962.426670023146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45962.426670023146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45962.426670023146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45962.426670023146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45962.426670023146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45962.426670023146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45962.426670023146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45962.426670023146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45962.426670023146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45962.426670023146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45962.426670023146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45962.426670023146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45962.426670023146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45962.426670023146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45962.426670023146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45962.426670023146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45962.426670023146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45962.426670023146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45962.426670023146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45962.426670023146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45962.426670023146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45962.426670023146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45962.426670023146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45962.426670023146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45962.426670023146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45962.426670023146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45962.426670023146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45962.426670023146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45962.426670023146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45962.426670023146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45962.426670023146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45962.426670023146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45962.426670023146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45962.426670023146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45962.426670023146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45962.426670023146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45962.426670023146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45962.426670023146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45962.426670023146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45962.426670023146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45962.426670023146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45962.426670023146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45962.426670023146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45962.426670023146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45962.426670023146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45962.426670023146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45962.426670023146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45962.426670023146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45962.426670023146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45962.426670023146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45962.426670023146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45962.426670023146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45962.426670023146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45962.426670023146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45962.426670023146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45962.426670023146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45962.426670023146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45962.426670023146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45962.426670023146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45962.426670023146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45962.426670023146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45962.426670023146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45962.426670023146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45962.426670023146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45962.426670023146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45962.426670023146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45962.426670023146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45962.426670023146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45962.426670023146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45962.426670023146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45962.426670023146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45962.426670023146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45962.426670023146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45962.426670023146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45962.426670023146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45962.426670023146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45962.426670023146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45962.426670023146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45962.426670023146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45962.426670023146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45962.426670023146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61"/>
      <c r="B159" s="162" t="str">
        <f>IFERROR(VLOOKUP(D159,DB!A:K,11,0),"")</f>
        <v/>
      </c>
      <c r="C159" s="162"/>
      <c r="D159" s="162"/>
      <c r="E159" s="163"/>
      <c r="F159" s="164"/>
      <c r="G159" s="165">
        <f ca="1">IFERROR(NOW()-F159,"-")</f>
        <v>45962.426670023146</v>
      </c>
      <c r="H159" s="164"/>
      <c r="I159" s="162" t="str">
        <f>IFERROR(VLOOKUP(D159,DB!A:F,6,0),"")</f>
        <v/>
      </c>
      <c r="J159" s="162" t="str">
        <f>IFERROR(VLOOKUP(D159,DB!A:G,7,0),"")</f>
        <v/>
      </c>
      <c r="K159" s="166"/>
      <c r="L159" s="162" t="str">
        <f>IFERROR(VLOOKUP(D159,DB!A:I,9,0),"")</f>
        <v/>
      </c>
      <c r="M159" s="162"/>
      <c r="N159" s="162"/>
      <c r="O159" s="162"/>
      <c r="P159" s="162"/>
      <c r="Q159" s="162"/>
      <c r="R159" s="162"/>
      <c r="S159" s="162"/>
      <c r="T159" s="162"/>
      <c r="U159" s="162"/>
      <c r="V159" s="162"/>
      <c r="W159" s="162"/>
      <c r="X159" s="162"/>
      <c r="Y159" s="162"/>
      <c r="Z159" s="162"/>
      <c r="AA159" s="162"/>
      <c r="AB159" s="162"/>
      <c r="AC159" s="162"/>
      <c r="AD159" s="162"/>
      <c r="AE159" s="162"/>
      <c r="AF159" s="162"/>
      <c r="AG159" s="162"/>
      <c r="AH159" s="162"/>
      <c r="AI159" s="162"/>
      <c r="AJ159" s="162"/>
      <c r="AK159" s="162"/>
      <c r="AL159" s="162"/>
      <c r="AM159" s="162"/>
      <c r="AN159" s="162"/>
      <c r="AO159" s="162"/>
      <c r="AP159" s="162"/>
      <c r="AQ159" s="162"/>
      <c r="AR159" s="162"/>
      <c r="AS159" s="162"/>
      <c r="AT159" s="162"/>
      <c r="AU159" s="162"/>
      <c r="AV159" s="162"/>
      <c r="AW159" s="162"/>
      <c r="AX159" s="162"/>
      <c r="AY159" s="162"/>
      <c r="AZ159" s="162"/>
      <c r="BA159" s="162"/>
      <c r="BB159" s="162"/>
      <c r="BC159" s="162"/>
      <c r="BD159" s="162"/>
      <c r="BE159" s="162"/>
      <c r="BF159" s="162"/>
      <c r="BG159" s="162"/>
      <c r="BH159" s="162"/>
      <c r="BI159" s="162"/>
      <c r="BJ159" s="162"/>
      <c r="BK159" s="162"/>
      <c r="BL159" s="162"/>
      <c r="BM159" s="162"/>
      <c r="BN159" s="162"/>
      <c r="BO159" s="162"/>
      <c r="BP159" s="162"/>
      <c r="BQ159" s="162"/>
      <c r="BR159" s="162"/>
      <c r="BS159" s="162"/>
      <c r="BT159" s="162"/>
      <c r="BU159" s="162"/>
      <c r="BV159" s="162"/>
      <c r="BW159" s="162"/>
      <c r="BX159" s="162"/>
      <c r="BY159" s="162"/>
      <c r="BZ159" s="162"/>
      <c r="CA159" s="162"/>
      <c r="CB159" s="162"/>
      <c r="CC159" s="162"/>
      <c r="CD159" s="162"/>
      <c r="CE159" s="162"/>
      <c r="CF159" s="162"/>
      <c r="CG159" s="162"/>
      <c r="CH159" s="162"/>
      <c r="CI159" s="162"/>
      <c r="CJ159" s="167"/>
    </row>
  </sheetData>
  <dataValidations count="2">
    <dataValidation allowBlank="1" showInputMessage="1" showErrorMessage="1" sqref="E1" xr:uid="{4D935161-CDD3-4592-B877-3FB59C99E142}"/>
    <dataValidation type="list" allowBlank="1" showInputMessage="1" showErrorMessage="1" sqref="E3:E15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45962.426670023146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45962.426670023146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45962.426670023146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45962.426670023146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45962.426670023146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45962.426670023146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45962.426670023146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45962.426670023146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45962.426670023146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45962.426670023146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45962.426670023146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45962.426670023146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45962.426670023146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45962.426670023146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45962.426670023146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45962.426670023146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45962.426670023146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45962.426670023146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45962.426670023146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45962.426670023146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45962.426670023146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45962.426670023146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45962.426670023146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45962.426670023146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45962.426670023146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45962.426670023146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45962.426670023146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45962.426670023146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45962.426670023146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45962.426670023146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45962.426670023146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45962.426670023146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45962.426670023146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45962.426670023146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45962.426670023146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45962.426670023146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45962.426670023146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45962.426670023146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45962.426670023146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45962.426670023146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45962.426670023146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45962.426670023146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45962.426670023146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45962.426670023146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45962.426670023146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45962.426670023146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45962.426670023146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45962.426670023146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45962.426670023146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45962.426670023146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45962.426670023146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45962.426670023146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45962.426670023146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45962.426670023146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45962.426670023146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45962.426670023146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45962.426670023146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45962.426670023146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45962.426670023146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45962.426670023146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45962.426670023146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45962.426670023146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45962.426670023146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45962.426670023146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45962.426670023146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45962.426670023146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45962.426670023146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45962.426670023146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45962.426670023146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45962.426670023146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45962.426670023146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45962.426670023146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45962.426670023146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45962.426670023146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45962.426670023146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45962.426670023146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45962.426670023146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45962.426670023146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45962.426670023146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45962.426670023146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45962.426670023146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45962.426670023146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45962.426670023146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45962.426670023146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45962.426670023146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45962.426670023146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45962.426670023146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45962.426670023146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45962.426670023146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45962.426670023146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45962.426670023146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45962.426670023146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45962.426670023146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45962.426670023146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45962.426670023146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45962.426670023146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45962.426670023146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45962.426670023146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45962.426670023146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45962.426670023146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45962.426670023146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45962.426670023146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45962.426670023146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45962.426670023146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45962.426670023146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45962.426670023146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45962.426670023146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45962.426670023146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45962.426670023146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45962.426670023146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45962.426670023146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45962.426670023146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45962.426670023146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45962.426670023146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45962.426670023146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45962.426670023146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45962.426670023146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45962.426670023146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45962.426670023146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45962.426670023146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45962.426670023146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45962.426670023146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45962.426670023146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45962.426670023146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45962.426670023146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45962.426670023146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45962.426670023146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45962.426670023146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45962.426670023146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45962.426670023146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45962.426670023146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45962.426670023146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45962.426670023146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45962.426670023146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45962.426670023146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45962.426670023146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45962.426670023146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45962.426670023146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45962.426670023146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45962.426670023146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45962.426670023146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45962.426670023146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45962.426670023146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45962.426670023146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45962.426670023146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45962.426670023146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45962.426670023146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45962.426670023146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45962.426670023146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45962.426670023146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45962.426670023146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45962.426670023146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45962.426670023146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45962.426670023146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45962.426670023146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45962.426670023146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45962.426670023146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45962.426670023146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45962.426670023146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45962.426670023146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45962.426670023146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45962.426670023146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45962.426670023146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45962.426670023146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45962.426670023146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45962.426670023146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45962.426670023146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45962.426670023146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45962.426670023146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45962.426670023146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45962.426670023146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45962.426670023146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45962.426670023146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45962.426670023146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45962.426670023146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45962.426670023146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45962.426670023146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45962.426670023146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45962.426670023146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45962.426670023146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45962.426670023146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45962.426670023146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45962.426670023146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45962.426670023146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45962.426670023146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45962.426670023146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45962.426670023146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45962.426670023146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45962.426670023146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45962.426670023146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45962.426670023146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45962.426670023146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45962.426670023146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45962.426670023146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45962.426670023146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45962.426670023146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45962.426670023146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45962.426670023146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45962.426670023146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45962.426670023146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45962.426670023146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45962.426670023146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45962.426670023146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45962.426670023146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45962.426670023146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45962.426670023146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45962.426670023146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45962.426670023146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45962.426670023146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45962.426670023146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45962.426670023146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45962.426670023146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45962.426670023146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45962.426670023146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45962.426670023146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45962.426670023146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45962.426670023146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45962.426670023146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45962.426670023146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45962.426670023146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45962.426670023146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45962.426670023146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45962.426670023146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45962.426670023146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45962.426670023146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45962.426670023146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45962.426670023146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45962.426670023146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45962.426670023146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45962.426670023146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45962.426670023146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45962.426670023146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45962.426670023146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45962.426670023146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45962.426670023146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45962.426670023146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45962.426670023146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45962.426670023146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45962.426670023146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45962.426670023146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45962.426670023146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45962.426670023146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45962.426670023146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45962.426670023146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45962.426670023146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45962.426670023146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45962.426670023146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45962.426670023146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45962.426670023146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45962.426670023146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45962.426670023146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45962.426670023146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45962.426670023146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45962.426670023146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45962.426670023146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45962.426670023146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45962.426670023146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45962.426670023146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45962.426670023146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45962.426670023146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45962.426670023146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45962.426670023146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45962.426670023146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45962.426670023146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45962.426670023146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45962.426670023146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45962.426670023146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45962.426670023146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45962.426670023146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45962.426670023146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45962.426670023146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45962.426670023146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45962.426670023146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45962.426670023146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45962.426670023146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45962.426670023146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45962.426670023146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45962.426670023146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45962.426670023146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45962.426670023146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45962.426670023146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45962.426670023146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45962.426670023146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45962.426670023146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45962.426670023146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45962.426670023146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45962.426670023146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45962.426670023146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45962.426670023146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45962.426670023146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45962.426670023146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45962.426670023146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45962.426670023146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45962.426670023146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45962.426670023146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45962.426670023146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45962.426670023146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45962.426670023146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45962.426670023146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45962.426670023146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45962.426670023146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45962.426670023146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45962.426670023146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45962.426670023146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45962.426670023146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45962.426670023146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45962.426670023146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45962.426670023146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45962.426670023146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45962.426670023146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45962.426670023146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45962.426670023146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45962.426670023146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45962.426670023146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45962.426670023146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45962.426670023146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45962.426670023146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45962.426670023146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45962.426670023146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45962.426670023146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45962.426670023146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45962.426670023146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45962.426670023146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45962.426670023146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45962.426670023146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45962.426670023146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45962.426670023146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45962.426670023146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45962.426670023146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45962.426670023146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45962.426670023146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45962.426670023146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45962.426670023146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45962.426670023146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45962.426670023146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45962.426670023146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45962.426670023146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45962.426670023146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45962.426670023146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45962.426670023146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45962.426670023146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45962.426670023146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45962.426670023146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45962.426670023146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45962.426670023146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45962.426670023146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45962.426670023146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45962.426670023146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45962.426670023146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45962.426670023146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45962.426670023146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45962.426670023146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45962.426670023146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45962.426670023146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45962.426670023146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45962.426670023146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45962.426670023146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45962.426670023146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45962.426670023146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45962.426670023146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45962.426670023146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45962.426670023146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45962.426670023146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45962.426670023146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45962.426670023146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45962.426670023146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45962.426670023146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45962.426670023146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45962.426670023146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45962.426670023146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45962.426670023146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45962.426670023146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45962.426670023146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45962.426670023146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45962.426670023146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45962.426670023146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45962.426670023146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45962.426670023146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45962.426670023146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45962.426670023146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45962.426670023146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45962.426670023146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45962.426670023146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45962.426670023146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45962.426670023146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45962.426670023146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45962.426670023146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45962.426670023146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45962.426670023146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45962.426670023146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45962.426670023146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45962.426670023146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45962.426670023146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45962.426670023146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45962.426670023146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45962.426670023146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45962.426670023146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45962.426670023146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45962.426670023146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45962.426670023146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45962.426670023146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45962.426670023146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45962.426670023146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45962.426670023146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45962.426670023146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45962.426670023146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45962.426670023146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45962.426670023146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45962.426670023146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45962.426670023146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45962.426670023146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45962.426670023146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45962.426670023146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45962.426670023146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45962.426670023146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45962.426670023146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45962.426670023146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45962.426670023146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45962.426670023146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45962.426670023146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45962.426670023146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45962.426670023146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45962.426670023146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45962.426670023146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45962.426670023146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45962.426670023146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45962.426670023146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45962.426670023146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45962.426670023146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45962.426670023146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45962.426670023146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45962.426670023146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45962.426670023146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45962.426670023146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45962.426670023146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45962.426670023146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45962.426670023146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45962.426670023146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45962.426670023146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45962.426670023146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45962.426670023146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45962.426670023146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45962.426670023146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45962.426670023146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45962.426670023146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45962.426670023146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45962.426670023146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45962.426670023146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45962.426670023146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45962.426670023146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45962.426670023146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45962.426670023146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45962.426670023146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45962.426670023146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45962.426670023146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45962.426670023146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45962.426670023146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45962.426670023146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45962.426670023146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45962.426670023146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45962.426670023146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45962.426670023146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45962.426670023146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45962.426670023146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45962.426670023146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45962.426670023146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45962.426670023146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45962.426670023146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45962.426670023146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45962.426670023146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45962.426670023146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45962.426670023146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45962.426670023146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45962.426670023146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45962.426670023146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45962.426670023146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45962.426670023146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45962.426670023146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45962.426670023146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45962.426670023146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45962.426670023146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45962.426670023146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45962.426670023146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45962.426670023146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45962.426670023146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45962.426670023146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45962.426670023146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45962.426670023146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45962.426670023146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45962.426670023146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45962.426670023146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45962.426670023146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45962.426670023146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45962.426670023146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45962.426670023146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45962.426670023146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45962.426670023146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45962.426670023146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45962.426670023146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45962.426670023146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45962.426670023146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45962.426670023146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45962.426670023146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45962.426670023146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45962.426670023146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45962.426670023146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45962.426670023146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45962.426670023146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45962.426670023146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45962.426670023146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45962.426670023146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45962.426670023146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45962.426670023146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45962.426670023146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45962.426670023146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45962.426670023146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45962.426670023146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45962.426670023146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45962.426670023146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45962.426670023146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45962.426670023146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45962.426670023146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45962.426670023146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45962.426670023146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45962.426670023146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45962.426670023146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45962.426670023146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45962.426670023146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45962.426670023146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45962.426670023146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45962.426670023146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45962.426670023146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45962.426670023146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45962.426670023146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45962.426670023146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45962.426670023146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45962.426670023146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45962.426670023146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45962.426670023146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45962.426670023146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45962.426670023146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45962.426670023146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45962.426670023146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45962.426670023146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45962.426670023146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45962.426670023146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45962.426670023146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45962.426670023146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45962.426670023146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45962.426670023146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45962.426670023146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45962.426670023146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45962.426670023146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45962.426670023146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45962.426670023146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45962.426670023146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45962.426670023146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45962.426670023146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45962.426670023146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45962.426670023146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45962.426670023146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45962.426670023146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45962.426670023146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45962.426670023146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45962.426670023146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45962.426670023146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45962.426670023146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45962.426670023146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45962.426670023146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45962.426670023146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45962.426670023146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45962.426670023146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45962.426670023146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45962.426670023146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45962.426670023146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45962.426670023146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45962.426670023146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45962.426670023146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45962.426670023146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45962.426670023146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45962.426670023146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45962.426670023146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45962.426670023146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45962.426670023146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45962.426670023146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45962.426670023146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45962.426670023146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45962.426670023146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45962.426670023146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45962.426670023146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45962.426670023146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45962.426670023146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45962.426670023146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45962.426670023146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45962.426670023146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45962.426670023146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45962.426670023146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45962.426670023146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45962.426670023146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45962.426670023146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45962.426670023146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45962.426670023146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45962.426670023146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45962.426670023146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45962.426670023146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45962.426670023146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45962.426670023146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45962.426670023146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45962.426670023146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45962.426670023146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45962.426670023146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45962.426670023146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45962.426670023146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45962.426670023146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45962.426670023146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45962.426670023146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45962.426670023146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45962.426670023146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45962.426670023146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45962.426670023146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45962.426670023146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45962.426670023146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45962.426670023146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45962.426670023146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45962.426670023146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45962.426670023146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45962.426670023146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45962.426670023146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45962.426670023146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45962.426670023146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45962.426670023146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45962.426670023146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45962.426670023146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45962.426670023146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45962.426670023146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45962.426670023146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45962.426670023146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45962.426670023146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45962.426670023146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45962.426670023146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45962.426670023146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45962.426670023146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45962.426670023146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45962.426670023146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45962.426670023146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45962.426670023146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45962.426670023146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45962.426670023146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45962.426670023146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45962.426670023146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45962.426670023146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45962.426670023146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45962.426670023146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45962.426670023146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45962.426670023146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45962.426670023146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45962.426670023146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45962.426670023146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45962.426670023146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45962.426670023146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45962.426670023146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45962.426670023146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45962.426670023146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45962.426670023146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45962.426670023146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45962.426670023146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45962.426670023146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45962.426670023146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45962.426670023146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45962.426670023146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45962.426670023146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45962.426670023146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45962.426670023146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45962.426670023146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45962.426670023146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45962.426670023146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45962.426670023146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45962.426670023146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45962.426670023146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45962.426670023146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45962.426670023146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45962.426670023146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45962.426670023146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45962.426670023146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45962.426670023146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45962.426670023146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45962.426670023146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45962.426670023146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45962.426670023146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45962.426670023146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45962.426670023146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45962.426670023146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45962.426670023146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45962.426670023146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45962.426670023146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45962.426670023146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45962.426670023146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45962.426670023146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45962.426670023146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45962.426670023146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45962.426670023146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45962.426670023146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45962.426670023146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45962.426670023146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45962.426670023146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45962.426670023146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45962.426670023146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45962.426670023146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45962.426670023146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45962.426670023146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45962.426670023146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45962.426670023146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45962.426670023146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45962.426670023146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45962.426670023146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45962.426670023146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45962.426670023146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45962.426670023146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45962.426670023146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45962.426670023146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45962.426670023146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45962.426670023146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45962.426670023146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45962.426670023146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45962.426670023146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45962.426670023146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45962.426670023146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45962.426670023146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45962.426670023146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45962.426670023146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45962.426670023146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45962.426670023146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45962.426670023146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45962.426670023146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45962.426670023146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45962.426670023146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45962.426670023146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45962.426670023146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45962.426670023146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45962.426670023146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45962.426670023146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45962.426670023146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45962.426670023146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45962.426670023146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45962.426670023146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45962.426670023146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45962.426670023146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45962.426670023146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45962.426670023146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45962.426670023146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45962.426670023146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45962.426670023146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45962.426670023146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45962.426670023146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45962.426670023146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45962.426670023146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45962.426670023146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45962.426670023146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45962.426670023146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45962.426670023146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45962.426670023146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45962.426670023146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45962.426670023146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45962.426670023146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45962.426670023146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45962.426670023146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45962.426670023146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45962.426670023146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45962.426670023146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45962.426670023146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45962.426670023146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45962.426670023146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45962.426670023146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45962.426670023146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45962.426670023146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45962.426670023146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45962.426670023146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45962.426670023146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45962.426670023146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45962.426670023146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45962.426670023146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45962.426670023146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45962.426670023146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45962.426670023146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45962.426670023146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45962.426670023146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45962.426670023146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45962.426670023146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45962.426670023146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45962.426670023146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45962.426670023146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45962.426670023146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45962.426670023146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45962.426670023146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45962.426670023146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45962.426670023146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45962.426670023146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45962.426670023146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45962.426670023146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45962.426670023146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45962.426670023146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45962.426670023146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45962.426670023146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45962.426670023146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45962.426670023146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45962.426670023146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45962.426670023146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45962.426670023146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45962.426670023146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45962.426670023146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45962.426670023146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45962.426670023146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45962.426670023146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45962.426670023146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45962.426670023146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45962.426670023146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45962.426670023146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45962.426670023146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45962.426670023146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45962.426670023146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45962.426670023146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45962.426670023146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45962.426670023146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45962.426670023146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45962.426670023146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45962.426670023146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45962.426670023146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45962.426670023146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45962.426670023146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45962.426670023146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45962.426670023146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45962.426670023146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45962.426670023146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45962.426670023146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45962.426670023146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45962.426670023146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45962.426670023146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45962.426670023146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45962.426670023146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45962.426670023146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45962.426670023146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45962.426670023146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45962.426670023146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45962.426670023146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45962.426670023146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45962.426670023146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45962.426670023146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45962.426670023146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45962.426670023146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45962.426670023146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45962.426670023146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45962.426670023146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45962.426670023146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45962.426670023146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45962.426670023146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45962.426670023146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45962.426670023146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45962.426670023146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45962.426670023146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45962.426670023146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45962.426670023146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45962.426670023146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45962.426670023146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45962.426670023146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45962.426670023146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45962.426670023146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45962.426670023146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45962.426670023146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45962.426670023146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45962.426670023146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45962.426670023146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45962.426670023146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45962.426670023146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45962.426670023146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45962.426670023146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45962.426670023146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45962.426670023146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45962.426670023146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45962.426670023146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45962.426670023146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45962.426670023146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45962.426670023146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45962.426670023146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45962.426670023146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45962.426670023146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45962.426670023146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45962.426670023146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45962.426670023146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45962.426670023146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45962.426670023146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45962.426670023146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45962.426670023146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45962.426670023146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45962.426670023146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45962.426670023146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45962.426670023146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45962.426670023146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45962.426670023146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45962.426670023146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45962.426670023146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45962.426670023146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45962.426670023146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45962.426670023146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45962.426670023146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45962.426670023146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45962.426670023146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45962.426670023146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45962.426670023146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45962.426670023146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45962.426670023146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45962.426670023146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45962.426670023146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45962.426670023146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45962.426670023146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45962.426670023146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45962.426670023146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45962.426670023146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45962.426670023146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45962.426670023146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45962.426670023146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45962.426670023146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45962.426670023146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45962.426670023146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45962.426670023146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45962.426670023146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45962.426670023146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45962.426670023146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45962.426670023146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45962.426670023146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45962.426670023146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45962.426670023146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45962.426670023146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45962.426670023146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45962.426670023146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45962.426670023146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45962.426670023146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45962.426670023146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45962.426670023146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45962.426670023146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45962.426670023146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45962.426670023146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45962.426670023146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45962.426670023146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45962.426670023146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45962.426670023146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45962.426670023146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45962.426670023146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45962.426670023146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45962.426670023146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45962.426670023146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45962.426670023146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45962.426670023146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45962.426670023146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45962.426670023146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45962.426670023146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45962.426670023146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45962.426670023146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45962.426670023146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45962.426670023146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45962.426670023146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45962.426670023146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45962.426670023146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45962.426670023146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45962.426670023146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45962.426670023146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45962.426670023146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45962.426670023146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45962.426670023146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45962.426670023146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45962.426670023146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45962.426670023146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45962.426670023146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45962.426670023146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45962.426670023146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45962.426670023146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45962.426670023146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45962.426670023146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45962.426670023146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45962.426670023146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45962.426670023146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45962.426670023146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45962.426670023146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45962.426670023146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45962.426670023146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45962.426670023146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45962.426670023146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45962.426670023146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45962.426670023146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45962.426670023146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45962.426670023146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45962.426670023146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45962.426670023146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45962.426670023146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45962.426670023146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45962.426670023146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45962.426670023146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45962.426670023146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45962.426670023146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45962.426670023146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45962.426670023146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45962.426670023146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45962.426670023146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45962.426670023146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45962.426670023146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45962.426670023146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45962.426670023146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45962.426670023146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45962.426670023146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45962.426670023146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45962.426670023146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45962.426670023146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45962.426670023146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45962.426670023146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45962.426670023146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45962.426670023146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45962.426670023146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45962.426670023146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45962.426670023146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45962.426670023146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45962.426670023146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45962.426670023146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45962.426670023146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45962.426670023146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45962.426670023146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45962.426670023146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45962.426670023146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45962.426670023146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45962.426670023146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45962.426670023146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45962.426670023146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45962.426670023146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45962.426670023146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45962.426670023146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45962.426670023146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45962.426670023146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45962.426670023146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45962.426670023146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45962.426670023146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45962.426670023146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45962.426670023146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45962.426670023146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45962.426670023146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45962.426670023146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45962.426670023146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45962.426670023146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45962.426670023146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45962.426670023146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45962.426670023146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45962.426670023146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45962.426670023146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45962.426670023146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45962.426670023146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45962.426670023146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45962.426670023146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45962.426670023146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45962.426670023146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45962.426670023146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45962.426670023146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45962.426670023146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45962.426670023146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45962.426670023146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45962.426670023146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45962.426670023146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45962.426670023146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45962.426670023146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45962.426670023146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45962.426670023146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45962.426670023146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45962.426670023146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45962.426670023146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45962.426670023146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45962.426670023146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45962.426670023146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45962.426670023146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45962.426670023146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45962.426670023146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45962.426670023146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45962.426670023146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45962.426670023146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45962.426670023146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45962.426670023146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45962.426670023146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45962.426670023146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45962.426670023146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45962.426670023146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45962.426670023146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45962.426670023146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45962.426670023146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45962.426670023146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45962.426670023146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45962.426670023146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258.94595243054937</v>
      </c>
      <c r="H2" s="99">
        <v>45703.474768518521</v>
      </c>
      <c r="I2" s="99" t="str">
        <f>IFERROR(VLOOKUP(D2,DB!A:F,6,0),"")</f>
        <v>SCECO</v>
      </c>
      <c r="J2" s="99" t="str">
        <f>IFERROR(VLOOKUP(D2,DB!A:G,7,0),"")</f>
        <v>Dead</v>
      </c>
      <c r="K2" s="101" t="s">
        <v>39115</v>
      </c>
      <c r="L2" s="94" t="str">
        <f>IFERROR(VLOOKUP(D2,DB!A:I,9,0),"")</f>
        <v>Latis</v>
      </c>
    </row>
    <row r="3" spans="1:16" ht="26.25" customHeight="1">
      <c r="A3" s="169" t="s">
        <v>39116</v>
      </c>
      <c r="B3" s="119" t="str">
        <f>IFERROR(VLOOKUP(D3,DB!A:K,11,0),"")</f>
        <v>R4</v>
      </c>
      <c r="C3" s="120">
        <v>1</v>
      </c>
      <c r="D3" s="94" t="s">
        <v>28974</v>
      </c>
      <c r="E3" s="98" t="s">
        <v>39021</v>
      </c>
      <c r="F3" s="123">
        <v>45960.96875</v>
      </c>
      <c r="G3" s="124">
        <f ca="1">IFERROR(NOW()-F3,"")</f>
        <v>1.4579200231455616</v>
      </c>
      <c r="H3" s="123">
        <v>45960.963101851848</v>
      </c>
      <c r="I3" s="119" t="str">
        <f>IFERROR(VLOOKUP(D3,DB!A:F,6,0),"")</f>
        <v>SCECO</v>
      </c>
      <c r="J3" s="119" t="str">
        <f>IFERROR(VLOOKUP(D3,DB!A:G,7,0),"")</f>
        <v>Weak</v>
      </c>
      <c r="K3" s="125" t="s">
        <v>39117</v>
      </c>
      <c r="L3" s="121" t="str">
        <f>IFERROR(VLOOKUP(D3,DB!A:I,9,0),"")</f>
        <v>Latis</v>
      </c>
    </row>
    <row r="4" spans="1:16" ht="15" customHeight="1">
      <c r="A4" s="119" t="s">
        <v>39118</v>
      </c>
      <c r="B4" s="119" t="str">
        <f>IFERROR(VLOOKUP(D4,DB!A:K,11,0),"")</f>
        <v>R4</v>
      </c>
      <c r="C4" s="120">
        <v>2</v>
      </c>
      <c r="D4" s="94" t="s">
        <v>36782</v>
      </c>
      <c r="E4" s="98" t="s">
        <v>39021</v>
      </c>
      <c r="F4" s="123">
        <v>45962.376261574071</v>
      </c>
      <c r="G4" s="124">
        <f ca="1">IFERROR(NOW()-F4,"")</f>
        <v>5.0408449074893724E-2</v>
      </c>
      <c r="H4" s="123">
        <v>45962.352060185185</v>
      </c>
      <c r="I4" s="119" t="str">
        <f>IFERROR(VLOOKUP(D4,DB!A:F,6,0),"")</f>
        <v>Generator-SG</v>
      </c>
      <c r="J4" s="119" t="str">
        <f>IFERROR(VLOOKUP(D4,DB!A:G,7,0),"")</f>
        <v>Dead</v>
      </c>
      <c r="K4" s="125" t="s">
        <v>39119</v>
      </c>
      <c r="L4" s="121" t="str">
        <f>IFERROR(VLOOKUP(D4,DB!A:I,9,0),"")</f>
        <v>Latis</v>
      </c>
    </row>
    <row r="5" spans="1:16" ht="15" customHeight="1">
      <c r="A5" s="119" t="s">
        <v>39120</v>
      </c>
      <c r="B5" s="119" t="str">
        <f>IFERROR(VLOOKUP(D5,DB!A:K,11,0),"")</f>
        <v>R4</v>
      </c>
      <c r="C5" s="120">
        <v>1</v>
      </c>
      <c r="D5" s="121" t="s">
        <v>37756</v>
      </c>
      <c r="E5" s="98" t="s">
        <v>39021</v>
      </c>
      <c r="F5" s="123">
        <v>45962.418055555558</v>
      </c>
      <c r="G5" s="124">
        <f ca="1">IFERROR(NOW()-F5,"")</f>
        <v>8.6144675879040733E-3</v>
      </c>
      <c r="H5" s="99">
        <v>45962.388888888891</v>
      </c>
      <c r="I5" s="119" t="str">
        <f>IFERROR(VLOOKUP(D5,DB!A:F,6,0),"")</f>
        <v>SCECO</v>
      </c>
      <c r="J5" s="119" t="str">
        <f>IFERROR(VLOOKUP(D5,DB!A:G,7,0),"")</f>
        <v>Vandalized</v>
      </c>
      <c r="K5" s="125" t="s">
        <v>39121</v>
      </c>
      <c r="L5" s="121" t="str">
        <f>IFERROR(VLOOKUP(D5,DB!A:I,9,0),"")</f>
        <v>Latis</v>
      </c>
    </row>
    <row r="6" spans="1:16" ht="15" customHeight="1">
      <c r="A6" s="119"/>
      <c r="B6" s="119" t="str">
        <f>IFERROR(VLOOKUP(D6,DB!A:K,11,0),"")</f>
        <v/>
      </c>
      <c r="C6" s="120"/>
      <c r="D6" s="121"/>
      <c r="E6" s="98"/>
      <c r="F6" s="123"/>
      <c r="G6" s="124">
        <f ca="1">IFERROR(NOW()-F6,"")</f>
        <v>45962.426670023146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45962.426670023146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45962.426670023146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45962.426670023146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45962.426670023146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45962.426670023146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45962.426670023146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45962.426670023146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45962.426670023146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45962.426670023146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45962.426670023146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45962.426670023146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45962.426670023146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45962.426670023146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45962.426670023146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45962.426670023146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45962.426670023146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45962.426670023146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45962.426670023146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45962.426670023146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45962.426670023146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45962.426670023146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45962.426670023146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45962.426670023146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45962.426670023146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45962.426670023146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45962.426670023146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45962.426670023146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45962.426670023146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45962.426670023146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45962.426670023146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45962.426670023146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45962.426670023146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45962.426670023146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45962.426670023146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45962.426670023146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45962.426670023146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45962.426670023146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45962.426670023146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45962.426670023146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45962.426670023146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45962.426670023146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45962.426670023146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45962.426670023146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45962.426670023146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45962.426670023146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45962.426670023146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45962.426670023146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45962.426670023146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45962.426670023146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45962.426670023146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45962.426670023146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45962.426670023146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45962.426670023146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45962.426670023146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45962.426670023146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45962.426670023146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45962.426670023146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45962.426670023146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45962.426670023146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45962.426670023146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45962.426670023146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45962.426670023146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45962.426670023146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45962.426670023146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45962.426670023146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45962.426670023146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45962.426670023146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45962.426670023146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45962.426670023146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45962.426670023146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45962.426670023146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45962.426670023146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45962.426670023146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45962.426670023146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45962.426670023146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45962.426670023146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45962.426670023146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45962.426670023146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45962.426670023146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45962.426670023146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45962.426670023146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45962.426670023146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45962.426670023146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45962.426670023146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45962.426670023146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45962.426670023146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45962.426670023146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45962.426670023146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45962.426670023146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45962.426670023146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45962.426670023146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45962.426670023146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45962.426670023146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45962.426670023146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45962.426670023146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45962.426670023146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45962.426670023146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45962.426670023146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45962.426670023146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45962.426670023146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45962.426670023146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45962.426670023146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45962.426670023146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45962.426670023146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45962.426670023146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45962.426670023146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45962.426670023146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45962.426670023146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45962.426670023146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45962.426670023146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45962.426670023146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45962.426670023146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45962.426670023146</v>
      </c>
      <c r="H119" s="123"/>
      <c r="I119" s="119" t="str">
        <f>IFERROR(VLOOKUP(D119,DB!A:F,6,0),"")</f>
        <v/>
      </c>
      <c r="J119" s="119" t="str">
        <f>IFERROR(VLOOKUP(D119,DB!A:G,7,0),"")</f>
        <v/>
      </c>
      <c r="K119" s="125"/>
      <c r="L119" s="121" t="str">
        <f>IFERROR(VLOOKUP(D119,DB!A:I,9,0),"")</f>
        <v/>
      </c>
    </row>
    <row r="120" spans="1:12" ht="15" customHeight="1">
      <c r="A120" s="126"/>
      <c r="B120" s="126" t="str">
        <f>IFERROR(VLOOKUP(D120,DB!A:K,11,0),"")</f>
        <v/>
      </c>
      <c r="C120" s="127"/>
      <c r="D120" s="128"/>
      <c r="E120" s="129"/>
      <c r="F120" s="130"/>
      <c r="G120" s="131">
        <f ca="1">IFERROR(NOW()-F120,"")</f>
        <v>45962.426670023146</v>
      </c>
      <c r="H120" s="130"/>
      <c r="I120" s="126" t="str">
        <f>IFERROR(VLOOKUP(D120,DB!A:F,6,0),"")</f>
        <v/>
      </c>
      <c r="J120" s="126" t="str">
        <f>IFERROR(VLOOKUP(D120,DB!A:G,7,0),"")</f>
        <v/>
      </c>
      <c r="K120" s="132"/>
      <c r="L120" s="128"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70.594609490734001</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39102</v>
      </c>
      <c r="F3" s="38">
        <v>45926.188877314817</v>
      </c>
      <c r="G3" s="144">
        <f t="shared" ref="G3" ca="1" si="0">IFERROR(NOW()-F3,"")</f>
        <v>36.237792708328925</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39102</v>
      </c>
      <c r="F4" s="153">
        <v>45948.661111111112</v>
      </c>
      <c r="G4" s="154">
        <f ca="1">IFERROR(NOW()-F4,"")</f>
        <v>13.765558912033157</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45962.426670023146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45962.426670023146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45962.426670023146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45962.426670023146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45962.426670023146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45962.426670023146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45962.426670023146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45962.426670023146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45962.426670023146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45962.426670023146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45962.426670023146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45962.426670023146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45962.426670023146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45962.426670023146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45962.426670023146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45962.426670023146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45962.426670023146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45962.426670023146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45962.426670023146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45962.426670023146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45962.426670023146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45962.426670023146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45962.426670023146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45962.426670023146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45962.426670023146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45962.426670023146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45962.426670023146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45962.426670023146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45962.426670023146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45962.426670023146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45962.426670023146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45962.426670023146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45962.426670023146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45962.426670023146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45962.426670023146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45962.426670023146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45962.426670023146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45962.426670023146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45962.426670023146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45962.426670023146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45962.426670023146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45962.426670023146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45962.426670023146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45962.426670023146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45962.426670023146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45962.426670023146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45962.426670023146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45962.426670023146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45962.426670023146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45962.426670023146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45962.426670023146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45962.426670023146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45962.426670023146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45962.426670023146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45962.426670023146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45962.426670023146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45962.426670023146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45962.426670023146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45962.426670023146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45962.426670023146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45962.426670023146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45962.426670023146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45962.426670023146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45962.426670023146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45962.426670023146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45962.426670023146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45962.426670023146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45962.426670023146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45962.426670023146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45962.426670023146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45962.426670023146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45962.426670023146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45962.426670023146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45962.426670023146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45962.426670023146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45962.426670023146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45962.426670023146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45962.426670023146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45962.426670023146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45962.426670023146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45962.426670023146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45962.426670023146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45962.426670023146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45962.426670023146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45962.426670023146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45962.426670023146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45962.426670023146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45962.426670023146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45962.426670023146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45962.426670023146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45962.426670023146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45962.426670023146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45962.426670023146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45962.426670023146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45962.426670023146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45962.426670023146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45962.426670023146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45962.426670023146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45962.426670023146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45962.426670023146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45962.426670023146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45962.426670023146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45962.426670023146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45962.426670023146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45962.426670023146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45962.426670023146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45962.426670023146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45962.426670023146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45962.426670023146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45962.426670023146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45962.426670023146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45962.426670023146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45962.426670023146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45962.426670023146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45962.426670023146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45962.426670023146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45962.426670023146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45962.426670023146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45962.426670023146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45962.426670023146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45962.426670023146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45962.426670023146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45962.426670023146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45962.426670023146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45962.426670023146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45962.426670023146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45962.426670023146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45962.426670023146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45962.426670023146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45962.426670023146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45962.426670023146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45962.426670023146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45962.426670023146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45962.426670023146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45962.426670023146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45962.426670023146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45962.426670023146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45962.426670023146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45962.426670023146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45962.426670023146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45962.426670023146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45962.426670023146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45962.426670023146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45962.426670023146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45962.426670023146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45962.426670023146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45962.426670023146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45962.426670023146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45962.426670023146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45962.426670023146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45962.426670023146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45962.426670023146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45962.426670023146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45962.426670023146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45962.426670023146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45962.426670023146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45962.426670023146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45962.426670023146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45962.426670023146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45962.426670023146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45962.426670023146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45962.426670023146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45962.426670023146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45962.426670023146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45962.426670023146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45962.426670023146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45962.426670023146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45962.426670023146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45962.426670023146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45962.426670023146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45962.426670023146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45962.426670023146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45962.426670023146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45962.426670023146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45962.426670023146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45962.426670023146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45962.426670023146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45962.426670023146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45962.426670023146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45962.426670023146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45962.426670023146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45962.426670023146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45962.426670023146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45962.426670023146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45962.426670023146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45962.426670023146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45962.426670023146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45962.426670023146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45962.426670023146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45962.426670023146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45962.426670023146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45962.426670023146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45962.426670023146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45962.426670023146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45962.426670023146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45962.426670023146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45962.426670023146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45962.426670023146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45962.426670023146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45962.426670023146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45962.426670023146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45962.426670023146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45962.426670023146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45962.426670023146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45962.426670023146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45962.426670023146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45962.426670023146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45962.426670023146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45962.426670023146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45962.426670023146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45962.426670023146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45962.426670023146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45962.426670023146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45962.426670023146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45962.426670023146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45962.426670023146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45962.426670023146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45962.426670023146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45962.426670023146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45962.426670023146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45962.426670023146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45962.426670023146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45962.426670023146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45962.426670023146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45962.426670023146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45962.426670023146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45962.426670023146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45962.426670023146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45962.426670023146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45962.426670023146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45962.426670023146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45962.426670023146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45962.426670023146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45962.426670023146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45962.426670023146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45962.426670023146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45962.426670023146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45962.426670023146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45962.426670023146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45962.426670023146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45962.426670023146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45962.426670023146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45962.426670023146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45962.426670023146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45962.426670023146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45962.426670023146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45962.426670023146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45962.426670023146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45962.426670023146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45962.426670023146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45962.426670023146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45962.426670023146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45962.426670023146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45962.426670023146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45962.426670023146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45962.426670023146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45962.426670023146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45962.426670023146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45962.426670023146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45962.426670023146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45962.426670023146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45962.426670023146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45962.426670023146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45962.426670023146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45962.426670023146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45962.426670023146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45962.426670023146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45962.426670023146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45962.426670023146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45962.426670023146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45962.426670023146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45962.426670023146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45962.426670023146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45962.426670023146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45962.426670023146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45962.426670023146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45962.426670023146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45962.426670023146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45962.426670023146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45962.426670023146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45962.426670023146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45962.426670023146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45962.426670023146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45962.426670023146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45962.426670023146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45962.426670023146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45962.426670023146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45962.426670023146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45962.426670023146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45962.426670023146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45962.426670023146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45962.426670023146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45962.426670023146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45962.426670023146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45962.426670023146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45962.426670023146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45962.426670023146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45962.426670023146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45962.426670023146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45962.426670023146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45962.426670023146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45962.426670023146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45962.426670023146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45962.426670023146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45962.426670023146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45962.426670023146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45962.426670023146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45962.426670023146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45962.426670023146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45962.426670023146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45962.426670023146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45962.426670023146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45962.426670023146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45962.426670023146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45962.426670023146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45962.426670023146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45962.426670023146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45962.426670023146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45962.426670023146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45962.426670023146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45962.426670023146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45962.426670023146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45962.426670023146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45962.426670023146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45962.426670023146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45962.426670023146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45962.426670023146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45962.426670023146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45962.426670023146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45962.426670023146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45962.426670023146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45962.426670023146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45962.426670023146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45962.426670023146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45962.426670023146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45962.426670023146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45962.426670023146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45962.426670023146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45962.426670023146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45962.426670023146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45962.426670023146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45962.426670023146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45962.426670023146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45962.426670023146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45962.426670023146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45962.426670023146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45962.426670023146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45962.426670023146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45962.426670023146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45962.426670023146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45962.426670023146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45962.426670023146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45962.426670023146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45962.426670023146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45962.426670023146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45962.426670023146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45962.426670023146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45962.426670023146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45962.426670023146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45962.426670023146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45962.426670023146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45962.426670023146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45962.426670023146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45962.426670023146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45962.426670023146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45962.426670023146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45962.426670023146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45962.426670023146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45962.426670023146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45962.426670023146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45962.426670023146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45962.426670023146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45962.426670023146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45962.426670023146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45962.426670023146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45962.426670023146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45962.426670023146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45962.426670023146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45962.426670023146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45962.426670023146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45962.426670023146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45962.426670023146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45962.426670023146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45962.426670023146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45962.426670023146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45962.426670023146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45962.426670023146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2</v>
      </c>
      <c r="D2" s="103" t="s">
        <v>30989</v>
      </c>
      <c r="E2" s="106" t="s">
        <v>39021</v>
      </c>
      <c r="F2" s="107">
        <v>45962.377071759256</v>
      </c>
      <c r="G2" s="77">
        <f ca="1">IFERROR(NOW()-F2,"-")</f>
        <v>4.9597916666243691E-2</v>
      </c>
      <c r="H2" s="107">
        <v>45962.367546296293</v>
      </c>
      <c r="I2" s="103" t="str">
        <f>IFERROR(VLOOKUP(D2,DB!A:F,6,0),"")</f>
        <v>SCECO</v>
      </c>
      <c r="J2" s="102" t="str">
        <f>IFERROR(VLOOKUP(D2,DB!A:G,7,0),"")</f>
        <v>Vandalized</v>
      </c>
      <c r="K2" s="108" t="s">
        <v>39129</v>
      </c>
      <c r="L2" s="109" t="str">
        <f>IFERROR(VLOOKUP(D2,DB!A:I,9,0),"")</f>
        <v>Latis</v>
      </c>
    </row>
    <row r="3" spans="1:16383" ht="31.5" customHeight="1">
      <c r="A3" s="104" t="s">
        <v>39130</v>
      </c>
      <c r="B3" s="103" t="str">
        <f>IFERROR(VLOOKUP(D3,DB!A:K,11,0),"")</f>
        <v>R6</v>
      </c>
      <c r="C3" s="105">
        <v>2</v>
      </c>
      <c r="D3" s="103" t="s">
        <v>29994</v>
      </c>
      <c r="E3" s="106" t="s">
        <v>39102</v>
      </c>
      <c r="F3" s="107"/>
      <c r="G3" s="77">
        <f ca="1">IFERROR(NOW()-F3,"-")</f>
        <v>45962.426669675922</v>
      </c>
      <c r="H3" s="107">
        <v>45962.328703703701</v>
      </c>
      <c r="I3" s="103" t="str">
        <f>IFERROR(VLOOKUP(D3,DB!A:F,6,0),"")</f>
        <v>SCECO</v>
      </c>
      <c r="J3" s="102" t="str">
        <f>IFERROR(VLOOKUP(D3,DB!A:G,7,0),"")</f>
        <v>Dead</v>
      </c>
      <c r="K3" s="108" t="s">
        <v>39131</v>
      </c>
      <c r="L3" s="109" t="str">
        <f>IFERROR(VLOOKUP(D3,DB!A:I,9,0),"")</f>
        <v>Latis</v>
      </c>
    </row>
    <row r="4" spans="1:16383" ht="31.5" customHeight="1">
      <c r="A4" s="104"/>
      <c r="B4" s="103" t="str">
        <f>IFERROR(VLOOKUP(D4,DB!A:K,11,0),"")</f>
        <v/>
      </c>
      <c r="C4" s="105"/>
      <c r="D4" s="103"/>
      <c r="E4" s="106"/>
      <c r="F4" s="107"/>
      <c r="G4" s="77">
        <f ca="1">IFERROR(NOW()-F4,"-")</f>
        <v>45962.426669675922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45962.426669675922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45962.426669675922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45962.426669675922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45962.426669675922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45962.426669675922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45962.426669675922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45962.426669675922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45962.426669675922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45962.426669675922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45962.426669675922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45962.426669675922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45962.426669675922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45962.426669675922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45962.426669675922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45962.426669675922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45962.426669675922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45962.426669675922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45962.426669675922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45962.426669675922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45962.426669675922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45962.426669675922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45962.426669675922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45962.426669675922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45962.426669675922</v>
      </c>
      <c r="H28" s="107"/>
      <c r="I28" s="103" t="str">
        <f>IFERROR(VLOOKUP(D28,DB!A:F,6,0),"")</f>
        <v/>
      </c>
      <c r="J28" s="102" t="str">
        <f>IFERROR(VLOOKUP(D28,DB!A:G,7,0),"")</f>
        <v/>
      </c>
      <c r="K28" s="108"/>
      <c r="L28" s="109"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2025-11-01T07:15:38Z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