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17" documentId="120_S{2AC9BD13-BADA-5192-A53E-5A8FF88502F6}" xr6:coauthVersionLast="47" xr6:coauthVersionMax="47" xr10:uidLastSave="{E47D7187-2F70-4ED9-8E5A-DF309AA0592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<sst xmlns="http://schemas.openxmlformats.org/spreadsheetml/2006/main" count="180287" uniqueCount="39128">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</sst>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8" totalsRowShown="0" headerRowDxfId="44" dataDxfId="43" headerRowBorderDxfId="41" tableBorderDxfId="42" totalsRowBorderDxfId="40">
  <autoFilter ref="A1:L3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323.63154953703634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45986.579975462962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45986.579975462962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45986.579975462962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45986.579975462962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45986.579975462962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45986.579975462962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45986.579975462962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45986.579975462962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45986.579975462962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45986.579975462962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45986.579975462962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45986.579975462962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45986.579975462962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45986.579975462962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45986.579975462962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45986.579975462962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45986.579975462962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45986.579975462962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45986.579975462962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45986.579975462962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45986.579975462962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45986.579975462962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45986.579975462962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45986.579975462962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45986.579975462962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45986.579975462962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45986.579975462962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45986.579975462962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45986.579975462962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45986.579975462962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45986.579975462962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45986.579975462962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45986.579975462962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45986.579975462962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45986.579975462962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45986.579975462962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45986.579975462962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45986.579975462962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45986.579975462962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45986.579975462962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45986.579975462962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45986.579975462962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45986.579975462962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45986.579975462962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45986.579975462962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45986.579975462962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45986.579975462962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45986.579975462962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45986.579975462962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45986.579975462962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45986.579975462962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45986.579975462962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45986.579975462962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45986.579975462962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45986.579975462962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45986.579975462962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161.580137500001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2.1925564814810059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0.1458203703732579</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4.9871296294440981E-2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45986.579975462962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45986.579975462962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45986.579975462962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45986.579975462962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45986.579975462962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45986.579975462962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45986.579975462962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45986.579975462962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45986.579975462962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45986.579975462962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45986.579975462962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45986.579975462962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45986.579975462962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45986.579975462962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45986.579975462962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45986.579975462962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45986.579975462962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45986.579975462962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45986.579975462962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45986.579975462962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45986.579975462962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45986.579975462962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45986.579975462962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45986.579975462962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45986.579975462962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45986.579975462962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45986.579975462962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45986.579975462962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45986.579975462962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45986.579975462962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45986.579975462962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45986.579975462962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45986.579975462962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45986.579975462962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45986.579975462962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45986.579975462962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45986.579975462962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45986.579975462962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45986.579975462962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45986.579975462962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45986.579975462962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45986.579975462962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45986.579975462962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45986.579975462962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45986.579975462962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45986.579975462962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45986.579975462962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45986.579975462962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45986.579975462962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45986.579975462962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45986.579975462962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45986.579975462962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45986.579975462962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45986.579975462962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45986.579975462962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45986.579975462962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45986.579975462962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45986.579975462962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45986.579975462962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45986.579975462962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45986.579975462962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45986.579975462962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45986.579975462962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45986.579975462962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45986.579975462962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45986.579975462962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45986.579975462962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45986.579975462962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45986.579975462962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45986.579975462962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45986.579975462962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45986.579975462962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45986.579975462962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45986.579975462962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45986.579975462962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45986.579975462962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45986.579975462962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45986.579975462962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45986.579975462962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45986.579975462962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45986.579975462962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45986.579975462962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45986.579975462962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45986.579975462962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45986.579975462962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45986.579975462962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45986.579975462962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45986.579975462962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45986.579975462962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45986.579975462962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45986.579975462962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45986.579975462962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45986.579975462962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45986.579975462962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45986.579975462962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45986.579975462962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45986.579975462962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45986.579975462962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45986.579975462962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45986.579975462962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45986.579975462962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45986.579975462962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45986.579975462962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45986.579975462962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45986.579975462962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45986.579975462962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45986.579975462962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45986.579975462962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45986.579975462962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45986.579975462962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45986.579975462962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45986.579975462962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45986.579975462962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45986.579975462962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45986.579975462962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45986.579975462962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45986.579975462962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45986.579975462962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45986.579975462962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45986.579975462962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45986.579975462962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45986.579975462962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45986.579975462962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45986.579975462962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45986.579975462962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45986.579975462962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45986.579975462962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45986.579975462962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45986.579975462962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45986.579975462962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45986.579975462962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45986.579975462962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45986.579975462962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45986.579975462962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45986.579975462962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45986.579975462962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45986.579975462962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45986.579975462962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45986.579975462962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45986.579975462962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45986.579975462962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45986.579975462962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45986.579975462962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45986.579975462962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45986.579975462962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45986.579975462962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45986.579975462962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45986.579975462962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45986.579975462962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45986.579975462962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45986.579975462962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45986.579975462962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45986.579975462962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45986.579975462962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45986.579975462962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45986.579975462962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45986.579975462962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45986.579975462962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45986.579975462962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45986.579975462962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45986.579975462962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45986.579975462962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45986.579975462962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45986.579975462962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45986.579975462962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45986.579975462962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45986.579975462962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45986.579975462962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45986.579975462962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45986.579975462962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45986.579975462962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45986.579975462962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45986.579975462962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45986.579975462962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45986.579975462962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45986.579975462962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45986.579975462962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45986.579975462962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45986.579975462962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45986.579975462962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45986.579975462962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45986.579975462962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45986.579975462962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45986.579975462962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45986.579975462962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45986.579975462962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45986.579975462962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45986.579975462962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45986.579975462962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45986.579975462962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45986.579975462962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45986.579975462962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45986.579975462962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45986.579975462962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45986.579975462962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45986.579975462962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45986.579975462962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45986.579975462962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45986.579975462962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45986.579975462962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45986.579975462962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45986.579975462962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45986.579975462962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45986.579975462962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45986.579975462962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45986.579975462962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45986.579975462962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45986.579975462962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45986.579975462962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45986.579975462962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45986.579975462962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45986.579975462962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45986.579975462962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45986.579975462962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45986.579975462962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45986.579975462962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45986.579975462962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45986.579975462962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45986.579975462962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45986.579975462962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45986.579975462962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45986.579975462962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45986.579975462962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45986.579975462962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45986.579975462962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45986.579975462962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45986.579975462962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45986.579975462962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45986.579975462962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45986.579975462962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45986.579975462962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45986.579975462962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45986.579975462962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45986.579975462962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45986.579975462962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45986.579975462962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45986.579975462962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45986.579975462962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45986.579975462962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45986.579975462962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45986.579975462962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45986.579975462962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45986.579975462962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45986.579975462962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45986.579975462962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45986.579975462962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45986.579975462962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45986.579975462962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45986.579975462962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45986.579975462962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45986.579975462962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45986.579975462962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45986.579975462962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45986.579975462962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45986.579975462962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45986.579975462962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45986.579975462962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45986.579975462962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45986.579975462962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45986.579975462962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45986.579975462962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45986.579975462962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45986.579975462962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45986.579975462962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45986.579975462962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45986.579975462962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45986.579975462962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45986.579975462962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45986.579975462962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45986.579975462962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45986.579975462962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45986.579975462962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45986.579975462962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45986.579975462962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45986.579975462962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45986.579975462962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45986.579975462962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45986.579975462962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45986.579975462962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45986.579975462962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45986.579975462962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45986.579975462962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45986.579975462962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45986.579975462962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45986.579975462962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45986.579975462962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45986.579975462962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45986.579975462962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45986.579975462962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45986.579975462962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45986.579975462962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45986.579975462962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45986.579975462962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45986.579975462962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45986.579975462962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45986.579975462962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45986.579975462962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45986.579975462962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45986.579975462962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45986.579975462962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45986.579975462962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45986.579975462962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45986.579975462962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45986.579975462962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45986.579975462962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45986.579975462962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45986.579975462962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45986.579975462962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45986.579975462962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45986.579975462962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45986.579975462962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45986.579975462962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45986.579975462962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45986.579975462962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45986.579975462962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45986.579975462962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45986.579975462962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45986.579975462962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45986.579975462962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45986.579975462962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45986.579975462962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45986.579975462962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45986.579975462962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45986.579975462962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45986.579975462962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45986.579975462962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45986.579975462962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45986.579975462962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45986.579975462962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45986.579975462962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45986.579975462962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45986.579975462962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45986.579975462962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45986.579975462962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45986.579975462962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45986.579975462962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45986.579975462962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45986.579975462962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45986.579975462962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45986.579975462962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45986.579975462962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45986.579975462962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45986.579975462962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45986.579975462962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45986.579975462962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45986.579975462962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45986.579975462962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45986.579975462962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45986.579975462962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45986.579975462962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45986.579975462962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45986.579975462962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45986.579975462962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45986.579975462962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45986.579975462962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45986.579975462962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45986.579975462962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45986.579975462962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45986.579975462962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45986.579975462962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45986.579975462962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45986.579975462962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45986.579975462962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45986.579975462962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45986.579975462962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45986.579975462962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45986.579975462962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45986.579975462962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45986.579975462962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45986.579975462962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45986.579975462962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45986.579975462962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45986.579975462962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45986.579975462962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45986.579975462962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45986.579975462962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45986.579975462962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45986.579975462962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45986.579975462962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45986.579975462962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45986.579975462962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45986.579975462962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45986.579975462962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45986.579975462962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45986.579975462962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45986.579975462962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45986.579975462962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45986.579975462962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45986.579975462962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45986.579975462962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45986.579975462962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45986.579975462962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45986.579975462962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45986.579975462962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45986.579975462962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45986.579975462962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45986.579975462962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45986.579975462962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45986.579975462962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45986.579975462962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45986.579975462962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45986.579975462962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45986.579975462962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45986.579975462962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45986.579975462962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45986.579975462962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45986.579975462962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45986.579975462962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45986.579975462962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45986.579975462962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45986.579975462962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45986.579975462962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45986.579975462962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45986.579975462962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45986.579975462962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45986.579975462962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45986.579975462962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45986.579975462962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45986.579975462962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45986.579975462962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45986.579975462962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45986.579975462962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45986.579975462962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45986.579975462962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45986.579975462962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45986.579975462962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45986.579975462962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45986.579975462962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45986.579975462962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45986.579975462962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45986.579975462962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45986.579975462962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45986.579975462962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45986.579975462962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45986.579975462962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45986.579975462962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45986.579975462962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45986.579975462962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45986.579975462962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45986.579975462962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45986.579975462962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45986.579975462962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45986.579975462962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45986.579975462962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45986.579975462962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45986.579975462962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45986.579975462962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45986.579975462962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45986.579975462962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45986.579975462962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45986.579975462962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45986.579975462962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45986.579975462962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45986.579975462962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45986.579975462962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45986.579975462962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45986.579975462962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45986.579975462962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45986.579975462962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45986.579975462962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45986.579975462962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45986.579975462962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45986.579975462962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45986.579975462962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45986.579975462962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45986.579975462962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45986.579975462962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45986.579975462962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45986.579975462962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45986.579975462962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45986.579975462962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45986.579975462962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45986.579975462962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45986.579975462962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45986.579975462962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45986.579975462962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45986.579975462962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45986.579975462962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45986.579975462962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45986.579975462962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45986.579975462962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45986.579975462962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45986.579975462962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45986.579975462962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45986.579975462962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45986.579975462962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45986.579975462962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45986.579975462962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45986.579975462962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45986.579975462962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45986.579975462962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45986.579975462962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45986.579975462962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45986.579975462962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45986.579975462962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45986.579975462962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45986.579975462962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45986.579975462962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45986.579975462962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45986.579975462962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45986.579975462962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45986.579975462962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45986.579975462962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45986.579975462962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45986.579975462962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45986.579975462962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45986.579975462962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45986.579975462962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45986.579975462962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45986.579975462962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45986.579975462962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45986.579975462962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45986.579975462962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45986.579975462962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45986.579975462962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45986.579975462962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45986.579975462962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45986.579975462962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45986.579975462962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45986.579975462962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45986.579975462962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45986.579975462962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45986.579975462962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45986.579975462962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45986.579975462962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45986.579975462962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45986.579975462962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45986.579975462962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45986.579975462962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45986.579975462962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45986.579975462962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45986.579975462962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45986.579975462962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45986.579975462962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45986.579975462962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45986.579975462962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45986.579975462962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45986.579975462962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45986.579975462962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45986.579975462962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45986.579975462962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45986.579975462962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45986.579975462962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45986.579975462962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45986.579975462962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45986.579975462962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45986.579975462962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45986.579975462962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45986.579975462962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45986.579975462962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45986.579975462962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45986.579975462962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45986.579975462962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45986.579975462962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45986.579975462962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45986.579975462962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45986.579975462962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45986.579975462962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45986.579975462962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45986.579975462962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45986.579975462962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45986.579975462962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45986.579975462962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45986.579975462962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45986.579975462962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45986.579975462962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45986.579975462962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45986.579975462962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45986.579975462962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45986.579975462962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45986.579975462962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45986.579975462962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45986.579975462962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45986.579975462962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45986.579975462962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45986.579975462962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45986.579975462962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45986.579975462962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45986.579975462962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45986.579975462962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45986.579975462962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45986.579975462962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45986.579975462962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45986.579975462962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45986.579975462962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45986.579975462962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45986.579975462962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45986.579975462962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45986.579975462962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45986.579975462962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45986.579975462962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45986.579975462962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45986.579975462962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45986.579975462962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45986.579975462962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45986.579975462962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45986.579975462962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45986.579975462962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45986.579975462962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45986.579975462962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45986.579975462962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45986.579975462962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45986.579975462962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45986.579975462962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45986.579975462962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45986.579975462962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45986.579975462962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45986.579975462962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45986.579975462962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45986.579975462962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45986.579975462962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45986.579975462962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45986.579975462962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45986.579975462962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45986.579975462962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45986.579975462962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45986.579975462962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45986.579975462962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45986.579975462962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45986.579975462962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45986.579975462962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45986.579975462962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45986.579975462962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45986.579975462962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45986.579975462962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45986.579975462962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45986.579975462962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45986.579975462962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45986.579975462962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45986.579975462962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45986.579975462962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45986.579975462962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45986.579975462962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45986.579975462962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45986.579975462962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45986.579975462962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45986.579975462962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45986.579975462962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45986.579975462962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45986.579975462962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45986.579975462962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45986.579975462962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45986.579975462962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45986.579975462962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45986.579975462962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45986.579975462962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45986.579975462962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45986.579975462962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45986.579975462962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45986.579975462962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45986.579975462962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45986.579975462962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45986.579975462962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45986.579975462962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45986.579975462962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45986.579975462962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45986.579975462962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45986.579975462962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45986.579975462962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45986.579975462962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45986.579975462962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45986.579975462962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45986.579975462962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45986.579975462962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45986.579975462962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45986.579975462962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45986.579975462962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45986.579975462962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45986.579975462962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45986.579975462962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45986.579975462962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45986.579975462962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45986.579975462962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45986.579975462962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45986.579975462962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45986.579975462962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45986.579975462962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45986.579975462962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45986.579975462962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45986.579975462962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45986.579975462962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45986.579975462962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45986.579975462962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45986.579975462962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45986.579975462962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45986.579975462962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45986.579975462962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45986.579975462962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45986.579975462962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45986.579975462962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45986.579975462962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45986.579975462962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45986.579975462962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45986.579975462962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45986.579975462962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45986.579975462962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45986.579975462962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45986.579975462962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45986.579975462962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45986.579975462962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45986.579975462962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45986.579975462962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45986.579975462962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45986.579975462962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45986.579975462962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45986.579975462962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45986.579975462962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45986.579975462962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45986.579975462962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45986.579975462962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45986.579975462962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45986.579975462962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45986.579975462962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45986.579975462962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45986.579975462962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45986.579975462962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45986.579975462962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45986.579975462962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45986.579975462962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45986.579975462962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45986.579975462962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45986.579975462962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45986.579975462962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45986.579975462962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45986.579975462962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45986.579975462962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45986.579975462962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45986.579975462962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45986.579975462962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45986.579975462962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45986.579975462962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45986.579975462962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45986.579975462962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45986.579975462962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45986.579975462962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45986.579975462962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45986.579975462962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45986.579975462962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45986.579975462962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45986.579975462962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45986.579975462962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45986.579975462962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45986.579975462962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45986.579975462962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45986.579975462962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45986.579975462962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45986.579975462962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45986.579975462962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45986.579975462962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45986.579975462962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45986.579975462962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45986.579975462962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45986.579975462962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45986.579975462962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45986.579975462962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45986.579975462962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45986.579975462962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45986.579975462962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45986.579975462962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45986.579975462962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45986.579975462962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45986.579975462962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45986.579975462962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45986.579975462962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45986.579975462962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45986.579975462962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45986.579975462962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45986.579975462962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45986.579975462962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45986.579975462962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45986.579975462962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45986.579975462962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45986.579975462962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45986.579975462962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45986.579975462962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45986.579975462962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45986.579975462962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45986.579975462962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45986.579975462962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45986.579975462962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45986.579975462962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45986.579975462962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45986.579975462962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45986.579975462962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45986.579975462962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45986.579975462962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45986.579975462962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45986.579975462962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45986.579975462962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45986.579975462962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45986.579975462962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45986.579975462962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45986.579975462962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45986.579975462962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45986.579975462962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45986.579975462962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45986.579975462962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45986.579975462962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45986.579975462962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45986.579975462962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45986.579975462962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45986.579975462962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45986.579975462962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45986.579975462962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45986.579975462962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45986.579975462962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45986.579975462962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45986.579975462962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45986.579975462962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45986.579975462962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45986.579975462962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45986.579975462962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45986.579975462962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45986.579975462962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45986.579975462962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45986.579975462962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45986.579975462962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45986.579975462962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45986.579975462962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45986.579975462962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45986.579975462962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45986.579975462962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45986.579975462962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45986.579975462962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45986.579975462962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45986.579975462962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45986.579975462962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45986.579975462962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45986.579975462962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45986.579975462962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45986.579975462962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45986.579975462962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45986.579975462962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45986.579975462962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45986.579975462962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45986.579975462962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45986.579975462962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45986.579975462962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45986.579975462962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45986.579975462962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45986.579975462962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45986.579975462962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45986.579975462962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45986.579975462962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45986.579975462962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45986.579975462962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45986.579975462962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45986.579975462962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45986.579975462962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45986.579975462962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45986.579975462962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45986.579975462962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45986.579975462962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45986.579975462962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45986.579975462962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45986.579975462962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45986.579975462962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45986.579975462962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45986.579975462962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45986.579975462962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45986.579975462962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45986.579975462962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45986.579975462962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45986.579975462962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45986.579975462962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45986.579975462962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45986.579975462962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45986.579975462962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45986.579975462962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45986.579975462962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45986.579975462962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45986.579975462962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45986.579975462962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45986.579975462962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45986.579975462962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45986.579975462962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45986.579975462962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45986.579975462962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45986.579975462962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45986.579975462962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45986.579975462962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45986.579975462962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45986.579975462962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45986.579975462962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45986.579975462962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45986.579975462962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45986.579975462962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45986.579975462962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45986.579975462962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45986.579975462962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45986.579975462962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45986.579975462962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45986.579975462962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45986.579975462962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45986.579975462962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45986.579975462962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45986.579975462962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45986.579975462962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45986.579975462962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45986.579975462962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45986.579975462962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45986.579975462962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45986.579975462962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45986.579975462962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45986.579975462962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45986.579975462962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45986.579975462962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45986.579975462962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45986.579975462962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45986.579975462962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45986.579975462962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45986.579975462962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45986.579975462962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45986.579975462962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45986.579975462962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45986.579975462962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45986.579975462962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45986.579975462962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45986.579975462962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45986.579975462962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45986.579975462962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45986.579975462962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45986.579975462962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45986.579975462962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45986.579975462962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45986.579975462962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45986.579975462962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45986.579975462962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45986.579975462962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45986.579975462962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45986.579975462962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45986.579975462962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45986.579975462962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45986.579975462962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45986.579975462962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45986.579975462962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45986.579975462962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45986.579975462962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45986.579975462962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45986.579975462962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45986.579975462962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45986.579975462962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45986.579975462962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45986.579975462962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45986.579975462962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45986.579975462962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45986.579975462962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45986.579975462962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45986.579975462962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45986.579975462962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45986.579975462962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45986.579975462962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45986.579975462962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45986.579975462962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45986.579975462962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45986.579975462962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45986.579975462962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45986.579975462962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45986.579975462962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45986.579975462962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45986.579975462962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45986.579975462962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45986.579975462962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45986.579975462962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45986.579975462962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45986.579975462962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45986.579975462962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45986.579975462962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45986.579975462962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45986.579975462962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45986.579975462962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45986.579975462962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45986.579975462962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45986.579975462962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45986.579975462962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45986.579975462962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45986.579975462962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45986.579975462962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45986.579975462962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45986.579975462962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45986.579975462962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45986.579975462962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45986.579975462962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45986.579975462962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45986.579975462962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45986.579975462962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45986.579975462962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45986.579975462962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45986.579975462962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45986.579975462962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45986.579975462962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45986.579975462962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45986.579975462962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45986.579975462962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45986.579975462962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45986.579975462962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45986.579975462962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45986.579975462962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45986.579975462962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45986.579975462962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45986.579975462962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45986.579975462962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45986.579975462962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45986.579975462962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45986.579975462962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45986.579975462962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45986.579975462962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45986.579975462962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45986.579975462962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45986.579975462962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45986.579975462962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45986.579975462962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45986.579975462962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45986.579975462962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45986.579975462962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45986.579975462962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45986.579975462962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45986.579975462962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45986.579975462962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45986.579975462962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45986.579975462962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45986.579975462962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45986.579975462962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45986.579975462962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45986.579975462962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45986.579975462962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45986.579975462962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45986.579975462962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45986.579975462962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45986.579975462962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45986.579975462962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45986.579975462962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45986.579975462962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45986.579975462962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45986.579975462962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45986.579975462962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45986.579975462962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45986.579975462962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45986.579975462962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45986.579975462962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45986.579975462962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45986.579975462962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45986.579975462962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45986.579975462962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45986.579975462962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45986.579975462962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45986.579975462962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45986.579975462962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45986.579975462962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45986.579975462962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45986.579975462962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45986.579975462962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45986.579975462962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45986.579975462962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45986.579975462962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45986.579975462962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45986.579975462962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45986.579975462962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45986.579975462962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45986.579975462962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45986.579975462962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45986.579975462962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45986.579975462962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45986.579975462962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45986.579975462962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45986.579975462962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45986.579975462962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45986.579975462962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45986.579975462962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283.09925787036627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6" ca="1" si="0">IFERROR(NOW()-F3,"")</f>
        <v>7.4547222218825482E-2</v>
      </c>
      <c r="H3" s="95">
        <v>45986.491238425922</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45986.579975462962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45986.579975462962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45986.579975462962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45986.579975462962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45986.579975462962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45986.579975462962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45986.579975462962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45986.579975462962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45986.579975462962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45986.579975462962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45986.579975462962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45986.579975462962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45986.579975462962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45986.579975462962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45986.579975462962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45986.579975462962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45986.579975462962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45986.579975462962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45986.579975462962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45986.579975462962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45986.579975462962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45986.579975462962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45986.579975462962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45986.579975462962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45986.579975462962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45986.579975462962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45986.579975462962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45986.579975462962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45986.579975462962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45986.579975462962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45986.579975462962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45986.579975462962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45986.579975462962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45986.579975462962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45986.579975462962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45986.579975462962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45986.579975462962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45986.579975462962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45986.579975462962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45986.579975462962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45986.579975462962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45986.579975462962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45986.579975462962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45986.579975462962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45986.579975462962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45986.579975462962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45986.579975462962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45986.579975462962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45986.579975462962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45986.579975462962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45986.579975462962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45986.579975462962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45986.579975462962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45986.579975462962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45986.579975462962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45986.579975462962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45986.579975462962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45986.579975462962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45986.579975462962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45986.579975462962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45986.579975462962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45986.579975462962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45986.579975462962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45986.579975462962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45986.579975462962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45986.579975462962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45986.579975462962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45986.579975462962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45986.579975462962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45986.579975462962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45986.579975462962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45986.579975462962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45986.579975462962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45986.579975462962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45986.579975462962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45986.579975462962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45986.579975462962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45986.579975462962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45986.579975462962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45986.579975462962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45986.579975462962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45986.579975462962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45986.579975462962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45986.579975462962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45986.579975462962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45986.579975462962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45986.579975462962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45986.579975462962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45986.579975462962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45986.579975462962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45986.579975462962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45986.579975462962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45986.579975462962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45986.579975462962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45986.579975462962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45986.579975462962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45986.579975462962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45986.579975462962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45986.579975462962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45986.579975462962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45986.579975462962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45986.579975462962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45986.579975462962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45986.579975462962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45986.579975462962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45986.579975462962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45986.579975462962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45986.579975462962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45986.579975462962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45986.579975462962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45986.579975462962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45986.579975462962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45986.579975462962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45986.579975462962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45986.579975462962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45986.579975462962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45986.579975462962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45986.579975462962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45986.579975462962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45986.579975462962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45986.579975462962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45986.579975462962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45986.579975462962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45986.579975462962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45986.579975462962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45986.579975462962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45986.579975462962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45986.579975462962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45986.579975462962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45986.579975462962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45986.579975462962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45986.579975462962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45986.579975462962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45986.579975462962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45986.579975462962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45986.579975462962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45986.579975462962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45986.579975462962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45986.579975462962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45986.579975462962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45986.579975462962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45986.579975462962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45986.579975462962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45986.579975462962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45986.579975462962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45986.579975462962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45986.579975462962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45986.579975462962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45986.579975462962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45986.579975462962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45986.579975462962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45986.579975462962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45986.579975462962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45986.579975462962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45986.579975462962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45986.579975462962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45986.579975462962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45986.579975462962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45986.579975462962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45986.579975462962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45986.579975462962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45986.579975462962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45986.579975462962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45986.579975462962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45986.579975462962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45986.579975462962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45986.579975462962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45986.579975462962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45986.579975462962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45986.579975462962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45986.579975462962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45986.579975462962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45986.579975462962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45986.579975462962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45986.579975462962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45986.579975462962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45986.579975462962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45986.579975462962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45986.579975462962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45986.579975462962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45986.579975462962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45986.579975462962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45986.579975462962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45986.579975462962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45986.579975462962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45986.579975462962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45986.579975462962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45986.579975462962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45986.579975462962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45986.579975462962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45986.579975462962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45986.579975462962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45986.579975462962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45986.579975462962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45986.579975462962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45986.579975462962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45986.579975462962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45986.579975462962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45986.579975462962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45986.579975462962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45986.579975462962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45986.579975462962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45986.579975462962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45986.579975462962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45986.579975462962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45986.579975462962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45986.579975462962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45986.579975462962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45986.579975462962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45986.579975462962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45986.579975462962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45986.579975462962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45986.579975462962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45986.579975462962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45986.579975462962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45986.579975462962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45986.579975462962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45986.579975462962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45986.579975462962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45986.579975462962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45986.579975462962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45986.579975462962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45986.579975462962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45986.579975462962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45986.579975462962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45986.579975462962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45986.579975462962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45986.579975462962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45986.579975462962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45986.579975462962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45986.579975462962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45986.579975462962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45986.579975462962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45986.579975462962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45986.579975462962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45986.579975462962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45986.579975462962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45986.579975462962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45986.579975462962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45986.579975462962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45986.579975462962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45986.579975462962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45986.579975462962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45986.579975462962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45986.579975462962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45986.579975462962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45986.579975462962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45986.579975462962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45986.579975462962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45986.579975462962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45986.579975462962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45986.579975462962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45986.579975462962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45986.579975462962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45986.579975462962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45986.579975462962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45986.579975462962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45986.579975462962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45986.579975462962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45986.579975462962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45986.579975462962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45986.579975462962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45986.579975462962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45986.579975462962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45986.579975462962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45986.579975462962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45986.579975462962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45986.579975462962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45986.579975462962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45986.579975462962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45986.579975462962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45986.579975462962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45986.579975462962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45986.579975462962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45986.579975462962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45986.579975462962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45986.579975462962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45986.579975462962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45986.579975462962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45986.579975462962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45986.579975462962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45986.579975462962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45986.579975462962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45986.579975462962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45986.579975462962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45986.579975462962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45986.579975462962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45986.579975462962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45986.579975462962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45986.579975462962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45986.579975462962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45986.579975462962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45986.579975462962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45986.579975462962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45986.579975462962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45986.579975462962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45986.579975462962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45986.579975462962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45986.579975462962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45986.579975462962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45986.579975462962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45986.579975462962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45986.579975462962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45986.579975462962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45986.579975462962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45986.579975462962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45986.579975462962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45986.579975462962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45986.579975462962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58" ca="1" si="5">IFERROR(NOW()-F313,"")</f>
        <v>45986.579975462962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45986.579975462962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45986.579975462962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45986.579975462962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45986.579975462962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45986.579975462962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45986.579975462962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45986.579975462962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45986.579975462962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45986.579975462962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45986.579975462962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45986.579975462962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45986.579975462962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45986.579975462962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45986.579975462962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45986.579975462962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45986.579975462962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45986.579975462962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45986.579975462962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45986.579975462962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45986.579975462962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45986.579975462962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45986.579975462962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45986.579975462962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45986.579975462962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45986.579975462962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45986.579975462962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45986.579975462962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45986.579975462962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45986.579975462962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45986.579975462962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45986.579975462962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45986.579975462962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45986.579975462962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45986.579975462962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45986.579975462962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45986.579975462962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45986.579975462962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45986.579975462962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45986.579975462962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45986.579975462962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45986.579975462962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45986.579975462962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45986.579975462962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45986.579975462962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45986.579975462962</v>
      </c>
      <c r="H358" s="95"/>
      <c r="I358" s="113" t="str">
        <f>IFERROR(VLOOKUP(D358,DB!A:F,6,0),"")</f>
        <v/>
      </c>
      <c r="J358" s="113" t="str">
        <f>IFERROR(VLOOKUP(D358,DB!A:G,7,0),"")</f>
        <v/>
      </c>
      <c r="K358" s="97"/>
      <c r="L358" s="91" t="str">
        <f>IFERROR(VLOOKUP(D358,DB!A:I,9,0),"")</f>
        <v/>
      </c>
    </row>
  </sheetData>
  <dataValidations count="2">
    <dataValidation allowBlank="1" showInputMessage="1" showErrorMessage="1" sqref="E1" xr:uid="{A4F81451-56CC-4543-9497-104C4E44EE4B}"/>
    <dataValidation type="list" allowBlank="1" showInputMessage="1" showErrorMessage="1" sqref="E2:E3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94.747915277774155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60.391098148145829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37.918864351850061</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5.2066768518488971</v>
      </c>
      <c r="H5" s="122">
        <v>45981.360798611109</v>
      </c>
      <c r="I5" s="109" t="str">
        <f>IFERROR(VLOOKUP(D5,DB!A:F,6,0),"")</f>
        <v>SCECO</v>
      </c>
      <c r="J5" s="109" t="str">
        <f>IFERROR(VLOOKUP(D5,DB!A:G,7,0),"")</f>
        <v>Dead</v>
      </c>
      <c r="K5" s="109" t="s">
        <v>39123</v>
      </c>
      <c r="L5" s="109" t="str">
        <f>IFERROR(VLOOKUP(D5,DB!A:I,9,0),"")</f>
        <v>Latis</v>
      </c>
    </row>
    <row r="6" spans="1:13">
      <c r="A6" s="109" t="s">
        <v>39124</v>
      </c>
      <c r="B6" s="109" t="str">
        <f>IFERROR(VLOOKUP(D6,DB!A:K,11,0),"")</f>
        <v>R5</v>
      </c>
      <c r="C6" s="109">
        <v>1</v>
      </c>
      <c r="D6" s="109" t="s">
        <v>38248</v>
      </c>
      <c r="E6" s="109" t="s">
        <v>39021</v>
      </c>
      <c r="F6" s="122">
        <v>45986.391886574071</v>
      </c>
      <c r="G6" s="111">
        <f ca="1">IFERROR(NOW()-F6,"")</f>
        <v>0.18808888889179798</v>
      </c>
      <c r="H6" s="122">
        <v>45986.386099537034</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c r="E7" s="109"/>
      <c r="F7" s="109"/>
      <c r="G7" s="111">
        <f ca="1">IFERROR(NOW()-F7,"")</f>
        <v>45986.579975462962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45986.579975462962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45986.579975462962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45986.579975462962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45986.579975462962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45986.579975462962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45986.579975462962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45986.579975462962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45986.579975462962</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45986.579975462962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45986.579975462962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45986.579975462962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45986.579975462962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45986.579975462962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45986.579975462962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45986.579975462962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45986.579975462962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45986.579975462962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45986.579975462962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45986.579975462962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45986.579975462962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45986.579975462962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45986.579975462962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45986.579975462962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45986.579975462962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45986.579975462962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45986.579975462962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45986.579975462962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45986.579975462962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45986.579975462962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45986.579975462962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45986.579975462962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45986.579975462962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45986.579975462962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45986.579975462962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45986.579975462962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45986.579975462962</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39126</v>
      </c>
      <c r="B2" s="137" t="s">
        <v>5398</v>
      </c>
      <c r="C2" s="138">
        <v>3</v>
      </c>
      <c r="D2" s="137" t="s">
        <v>29367</v>
      </c>
      <c r="E2" s="109" t="s">
        <v>39021</v>
      </c>
      <c r="F2" s="139">
        <v>45986.49559027778</v>
      </c>
      <c r="G2" s="75">
        <f ca="1">IFERROR(NOW()-F2,"-")</f>
        <v>8.4385185182327405E-2</v>
      </c>
      <c r="H2" s="139">
        <v>45986.448425925926</v>
      </c>
      <c r="I2" s="137" t="str">
        <f>IFERROR(VLOOKUP(D2,DB!A:F,6,0),"")</f>
        <v>SCECO</v>
      </c>
      <c r="J2" s="137" t="str">
        <f>IFERROR(VLOOKUP(D2,DB!A:G,7,0),"")</f>
        <v>Dead+No BB Design</v>
      </c>
      <c r="K2" s="140" t="s">
        <v>39127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45986.579975462962</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45986.579975462962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45986.579975462962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45986.579975462962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45986.579975462962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45986.579975462962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45986.579975462962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45986.579975462962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45986.579975462962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45986.579975462962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45986.579975462962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45986.579975462962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45986.579975462962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45986.579975462962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45986.579975462962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45986.579975462962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45986.579975462962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45986.579975462962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45986.579975462962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45986.579975462962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45986.579975462962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45986.579975462962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45986.579975462962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45986.579975462962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45986.579975462962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45986.579975462962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45986.579975462962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45986.579975462962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45986.579975462962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45986.579975462962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45986.579975462962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45986.579975462962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45986.579975462962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45986.579975462962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45986.579975462962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45986.579975462962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45986.579975462962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45986.579975462962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