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66" documentId="120_S{2AC9BD13-BADA-5192-A53E-5A8FF88502F6}" xr6:coauthVersionLast="47" xr6:coauthVersionMax="47" xr10:uidLastSave="{A01EF9C2-D9A6-4C8A-82F2-9FAE2F1D483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<sst xmlns="http://schemas.openxmlformats.org/spreadsheetml/2006/main" count="181571" uniqueCount="39148">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</sst>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338.07585243055655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46001.024278356483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46001.024278356483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46001.024278356483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46001.024278356483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46001.024278356483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46001.024278356483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46001.024278356483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46001.024278356483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46001.024278356483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46001.024278356483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46001.024278356483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46001.024278356483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46001.024278356483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46001.024278356483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46001.024278356483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46001.024278356483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46001.024278356483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46001.024278356483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46001.024278356483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46001.024278356483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46001.024278356483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46001.024278356483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46001.024278356483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46001.024278356483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46001.024278356483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46001.024278356483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46001.024278356483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46001.024278356483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46001.024278356483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46001.024278356483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46001.024278356483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46001.024278356483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46001.024278356483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46001.024278356483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46001.024278356483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46001.024278356483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46001.024278356483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46001.024278356483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46001.024278356483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46001.024278356483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46001.024278356483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46001.024278356483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46001.024278356483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46001.024278356483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46001.024278356483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46001.024278356483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46001.024278356483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46001.024278356483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46001.024278356483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46001.024278356483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46001.024278356483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46001.024278356483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46001.024278356483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46001.024278356483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46001.024278356483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46001.024278356483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46001.024278356483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46001.024278356483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46001.024278356483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46001.024278356483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46001.024278356483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46001.024278356483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46001.024278356483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46001.024278356483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46001.024278356483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46001.024278356483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46001.024278356483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46001.024278356483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46001.024278356483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46001.024278356483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46001.024278356483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46001.024278356483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46001.024278356483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46001.024278356483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46001.024278356483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46001.024278356483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46001.024278356483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46001.024278356483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46001.024278356483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46001.024278356483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46001.024278356483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46001.024278356483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46001.024278356483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46001.024278356483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46001.024278356483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46001.024278356483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46001.024278356483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46001.024278356483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46001.024278356483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46001.024278356483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46001.024278356483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46001.024278356483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46001.024278356483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46001.024278356483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46001.024278356483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46001.024278356483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46001.024278356483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46001.024278356483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46001.024278356483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46001.024278356483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46001.024278356483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46001.024278356483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46001.024278356483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46001.024278356483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46001.024278356483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46001.024278356483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46001.024278356483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46001.024278356483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46001.024278356483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46001.024278356483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46001.024278356483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46001.024278356483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46001.024278356483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46001.024278356483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46001.024278356483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46001.024278356483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46001.024278356483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46001.024278356483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46001.024278356483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46001.024278356483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46001.024278356483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46001.024278356483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46001.024278356483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46001.024278356483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46001.024278356483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46001.024278356483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46001.024278356483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46001.024278356483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46001.024278356483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46001.024278356483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46001.024278356483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46001.024278356483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46001.024278356483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46001.024278356483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46001.024278356483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46001.024278356483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46001.024278356483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46001.024278356483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46001.024278356483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46001.024278356483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46001.024278356483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46001.024278356483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46001.024278356483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46001.024278356483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46001.024278356483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46001.024278356483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46001.024278356483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46001.024278356483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46001.024278356483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46001.024278356483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46001.024278356483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46001.024278356483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46001.024278356483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46001.024278356483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46001.024278356483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46001.024278356483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46001.024278356483</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6A06319-C8FA-4100-BE2F-4DE71730D631}"/>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176.02444039352122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16.636859375001222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3.6688964120403398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0.18667418981931405</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c r="F7" s="97"/>
      <c r="G7" s="98">
        <f ca="1">IFERROR(NOW()-F7,"-")</f>
        <v>46001.024278356483</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46001.024278356483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46001.024278356483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46001.024278356483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46001.024278356483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46001.024278356483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46001.024278356483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46001.024278356483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46001.024278356483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46001.024278356483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46001.024278356483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46001.024278356483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46001.024278356483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46001.024278356483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46001.024278356483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46001.024278356483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46001.024278356483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46001.024278356483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46001.024278356483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46001.024278356483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46001.024278356483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46001.024278356483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46001.024278356483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46001.024278356483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46001.024278356483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46001.024278356483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46001.024278356483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46001.024278356483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46001.024278356483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46001.024278356483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46001.024278356483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46001.024278356483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46001.024278356483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46001.024278356483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46001.024278356483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46001.024278356483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46001.024278356483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46001.024278356483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46001.024278356483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46001.024278356483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46001.024278356483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46001.024278356483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46001.024278356483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46001.024278356483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46001.024278356483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46001.024278356483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46001.024278356483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46001.024278356483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46001.024278356483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46001.024278356483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46001.024278356483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46001.024278356483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46001.024278356483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46001.024278356483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46001.024278356483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46001.024278356483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46001.024278356483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46001.024278356483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46001.024278356483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46001.024278356483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46001.024278356483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46001.024278356483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46001.024278356483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46001.024278356483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46001.024278356483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46001.024278356483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46001.024278356483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46001.024278356483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46001.024278356483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46001.024278356483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46001.024278356483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46001.024278356483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46001.024278356483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46001.024278356483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46001.024278356483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46001.024278356483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46001.024278356483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46001.024278356483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46001.024278356483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46001.024278356483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46001.024278356483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46001.024278356483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46001.024278356483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46001.024278356483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46001.024278356483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46001.024278356483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46001.024278356483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46001.024278356483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46001.024278356483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46001.024278356483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46001.024278356483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46001.024278356483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46001.024278356483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46001.024278356483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46001.024278356483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46001.024278356483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46001.024278356483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46001.024278356483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46001.024278356483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46001.024278356483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46001.024278356483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46001.024278356483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46001.024278356483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46001.024278356483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46001.024278356483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46001.024278356483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46001.024278356483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46001.024278356483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46001.024278356483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46001.024278356483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46001.024278356483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46001.024278356483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46001.024278356483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46001.024278356483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46001.024278356483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46001.024278356483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46001.024278356483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46001.024278356483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46001.024278356483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46001.024278356483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46001.024278356483</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46001.024278356483</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46001.024278356483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46001.024278356483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46001.024278356483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46001.024278356483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46001.024278356483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46001.024278356483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46001.024278356483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46001.024278356483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46001.024278356483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46001.024278356483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46001.024278356483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46001.024278356483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46001.024278356483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46001.024278356483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46001.024278356483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46001.024278356483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46001.024278356483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46001.024278356483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46001.024278356483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46001.024278356483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46001.024278356483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46001.024278356483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46001.024278356483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46001.024278356483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46001.024278356483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46001.024278356483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46001.024278356483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46001.024278356483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46001.024278356483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46001.024278356483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46001.024278356483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46001.024278356483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46001.024278356483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46001.024278356483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46001.024278356483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46001.024278356483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46001.024278356483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46001.024278356483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46001.024278356483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46001.024278356483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46001.024278356483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46001.024278356483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46001.024278356483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46001.024278356483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46001.024278356483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46001.024278356483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46001.024278356483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46001.024278356483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46001.024278356483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46001.024278356483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46001.024278356483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46001.024278356483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46001.024278356483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46001.024278356483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46001.024278356483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46001.024278356483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46001.024278356483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46001.024278356483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46001.024278356483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46001.024278356483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46001.024278356483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46001.024278356483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46001.024278356483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46001.024278356483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46001.024278356483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46001.024278356483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46001.024278356483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46001.024278356483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46001.024278356483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46001.024278356483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46001.024278356483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46001.024278356483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46001.024278356483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46001.024278356483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46001.024278356483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46001.024278356483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46001.024278356483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46001.024278356483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46001.024278356483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46001.024278356483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46001.024278356483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46001.024278356483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46001.024278356483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46001.024278356483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46001.024278356483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46001.024278356483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46001.024278356483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46001.024278356483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46001.024278356483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46001.024278356483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46001.024278356483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46001.024278356483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46001.024278356483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46001.024278356483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46001.024278356483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46001.024278356483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46001.024278356483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46001.024278356483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46001.024278356483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46001.024278356483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46001.024278356483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46001.024278356483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46001.024278356483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46001.024278356483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46001.024278356483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46001.024278356483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46001.024278356483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46001.024278356483</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46001.024278356483</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46001.024278356483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46001.024278356483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46001.024278356483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46001.024278356483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46001.024278356483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46001.024278356483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46001.024278356483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46001.024278356483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46001.024278356483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46001.024278356483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46001.024278356483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46001.024278356483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46001.024278356483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46001.024278356483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46001.024278356483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46001.024278356483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46001.024278356483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46001.024278356483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46001.024278356483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46001.024278356483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46001.024278356483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46001.024278356483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46001.024278356483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46001.024278356483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46001.024278356483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46001.024278356483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46001.024278356483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46001.024278356483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46001.024278356483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46001.024278356483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46001.024278356483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46001.024278356483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46001.024278356483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46001.024278356483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46001.024278356483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46001.024278356483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46001.024278356483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46001.024278356483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46001.024278356483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46001.024278356483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46001.024278356483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46001.024278356483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46001.024278356483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46001.024278356483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46001.024278356483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46001.024278356483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46001.024278356483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46001.024278356483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46001.024278356483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46001.024278356483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46001.024278356483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46001.024278356483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46001.024278356483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46001.024278356483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46001.024278356483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46001.024278356483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46001.024278356483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46001.024278356483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46001.024278356483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46001.024278356483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46001.024278356483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46001.024278356483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46001.024278356483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46001.024278356483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46001.024278356483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46001.024278356483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46001.024278356483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46001.024278356483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46001.024278356483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46001.024278356483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46001.024278356483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46001.024278356483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46001.024278356483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46001.024278356483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46001.024278356483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46001.024278356483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46001.024278356483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46001.024278356483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46001.024278356483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46001.024278356483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46001.024278356483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46001.024278356483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46001.024278356483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46001.024278356483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46001.024278356483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46001.024278356483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46001.024278356483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46001.024278356483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46001.024278356483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46001.024278356483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46001.024278356483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46001.024278356483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46001.024278356483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46001.024278356483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46001.024278356483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46001.024278356483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46001.024278356483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46001.024278356483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46001.024278356483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46001.024278356483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46001.024278356483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46001.024278356483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46001.024278356483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46001.024278356483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46001.024278356483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46001.024278356483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46001.024278356483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46001.024278356483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46001.024278356483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46001.024278356483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46001.024278356483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46001.024278356483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46001.024278356483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46001.024278356483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46001.024278356483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46001.024278356483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46001.024278356483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46001.024278356483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46001.024278356483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46001.024278356483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46001.024278356483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46001.024278356483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46001.024278356483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46001.024278356483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46001.024278356483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46001.024278356483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46001.024278356483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46001.024278356483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46001.024278356483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46001.024278356483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46001.024278356483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46001.024278356483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46001.024278356483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46001.024278356483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46001.024278356483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46001.024278356483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46001.024278356483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46001.024278356483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46001.024278356483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46001.024278356483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46001.024278356483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46001.024278356483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46001.024278356483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46001.024278356483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46001.024278356483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46001.024278356483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46001.024278356483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46001.024278356483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46001.024278356483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46001.024278356483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46001.024278356483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46001.024278356483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46001.024278356483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46001.024278356483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46001.024278356483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46001.024278356483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46001.024278356483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46001.024278356483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46001.024278356483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46001.024278356483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46001.024278356483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46001.024278356483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46001.024278356483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46001.024278356483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46001.024278356483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46001.024278356483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46001.024278356483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46001.024278356483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46001.024278356483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46001.024278356483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46001.024278356483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46001.024278356483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46001.024278356483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46001.024278356483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46001.024278356483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46001.024278356483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46001.024278356483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46001.024278356483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46001.024278356483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46001.024278356483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46001.024278356483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46001.024278356483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46001.024278356483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46001.024278356483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46001.024278356483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46001.024278356483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46001.024278356483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46001.024278356483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46001.024278356483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46001.024278356483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46001.024278356483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46001.024278356483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46001.024278356483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46001.024278356483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46001.024278356483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46001.024278356483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46001.024278356483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46001.024278356483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46001.024278356483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46001.024278356483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46001.024278356483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46001.024278356483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46001.024278356483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46001.024278356483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46001.024278356483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46001.024278356483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46001.024278356483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46001.024278356483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46001.024278356483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46001.024278356483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46001.024278356483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46001.024278356483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46001.024278356483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46001.024278356483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46001.024278356483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46001.024278356483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46001.024278356483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46001.024278356483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46001.024278356483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46001.024278356483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46001.024278356483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46001.024278356483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46001.024278356483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46001.024278356483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46001.024278356483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46001.024278356483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46001.024278356483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46001.024278356483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46001.024278356483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46001.024278356483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46001.024278356483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46001.024278356483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46001.024278356483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46001.024278356483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46001.024278356483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46001.024278356483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46001.024278356483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46001.024278356483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46001.024278356483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46001.024278356483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46001.024278356483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46001.024278356483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46001.024278356483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46001.024278356483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46001.024278356483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46001.024278356483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46001.024278356483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46001.024278356483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46001.024278356483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46001.024278356483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46001.024278356483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46001.024278356483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46001.024278356483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46001.024278356483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46001.024278356483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46001.024278356483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46001.024278356483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46001.024278356483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46001.024278356483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46001.024278356483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46001.024278356483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46001.024278356483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46001.024278356483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46001.024278356483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46001.024278356483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46001.024278356483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46001.024278356483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46001.024278356483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46001.024278356483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46001.024278356483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46001.024278356483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46001.024278356483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46001.024278356483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46001.024278356483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46001.024278356483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46001.024278356483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46001.024278356483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46001.024278356483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46001.024278356483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46001.024278356483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46001.024278356483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46001.024278356483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46001.024278356483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46001.024278356483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46001.024278356483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46001.024278356483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46001.024278356483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46001.024278356483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46001.024278356483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46001.024278356483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46001.024278356483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46001.024278356483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46001.024278356483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46001.024278356483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46001.024278356483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46001.024278356483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46001.024278356483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46001.024278356483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46001.024278356483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46001.024278356483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46001.024278356483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46001.024278356483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46001.024278356483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46001.024278356483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46001.024278356483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46001.024278356483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46001.024278356483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46001.024278356483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46001.024278356483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46001.024278356483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46001.024278356483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46001.024278356483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46001.024278356483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46001.024278356483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46001.024278356483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46001.024278356483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46001.024278356483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46001.024278356483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46001.024278356483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46001.024278356483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46001.024278356483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46001.024278356483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46001.024278356483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46001.024278356483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46001.024278356483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46001.024278356483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46001.024278356483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46001.024278356483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46001.024278356483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46001.024278356483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46001.024278356483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46001.024278356483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46001.024278356483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46001.024278356483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46001.024278356483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46001.024278356483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46001.024278356483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46001.024278356483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46001.024278356483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46001.024278356483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46001.024278356483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46001.024278356483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46001.024278356483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46001.024278356483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46001.024278356483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46001.024278356483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46001.024278356483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46001.024278356483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46001.024278356483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46001.024278356483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46001.024278356483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46001.024278356483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46001.024278356483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46001.024278356483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46001.024278356483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46001.024278356483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46001.024278356483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46001.024278356483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46001.024278356483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46001.024278356483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46001.024278356483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46001.024278356483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46001.024278356483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46001.024278356483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46001.024278356483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46001.024278356483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46001.024278356483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46001.024278356483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46001.024278356483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46001.024278356483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46001.024278356483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46001.024278356483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46001.024278356483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46001.024278356483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46001.024278356483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46001.024278356483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46001.024278356483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46001.024278356483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46001.024278356483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46001.024278356483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46001.024278356483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46001.024278356483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46001.024278356483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46001.024278356483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46001.024278356483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46001.024278356483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46001.024278356483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46001.024278356483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46001.024278356483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46001.024278356483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46001.024278356483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46001.024278356483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46001.024278356483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46001.024278356483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46001.024278356483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46001.024278356483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46001.024278356483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46001.024278356483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46001.024278356483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46001.024278356483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46001.024278356483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46001.024278356483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46001.024278356483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46001.024278356483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46001.024278356483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46001.024278356483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46001.024278356483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46001.024278356483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46001.024278356483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46001.024278356483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46001.024278356483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46001.024278356483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46001.024278356483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46001.024278356483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46001.024278356483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46001.024278356483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46001.024278356483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46001.024278356483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46001.024278356483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46001.024278356483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46001.024278356483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46001.024278356483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46001.024278356483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46001.024278356483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46001.024278356483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46001.024278356483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46001.024278356483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46001.024278356483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46001.024278356483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46001.024278356483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46001.024278356483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46001.024278356483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46001.024278356483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46001.024278356483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46001.024278356483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46001.024278356483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46001.024278356483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46001.024278356483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46001.024278356483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46001.024278356483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46001.024278356483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46001.024278356483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46001.024278356483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46001.024278356483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46001.024278356483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46001.024278356483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46001.024278356483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46001.024278356483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46001.024278356483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46001.024278356483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46001.024278356483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46001.024278356483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46001.024278356483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46001.024278356483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46001.024278356483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46001.024278356483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46001.024278356483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46001.024278356483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46001.024278356483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46001.024278356483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46001.024278356483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46001.024278356483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46001.024278356483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46001.024278356483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46001.024278356483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46001.024278356483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46001.024278356483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46001.024278356483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46001.024278356483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46001.024278356483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46001.024278356483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46001.024278356483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46001.024278356483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46001.024278356483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46001.024278356483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46001.024278356483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46001.024278356483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46001.024278356483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46001.024278356483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46001.024278356483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46001.024278356483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46001.024278356483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46001.024278356483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46001.024278356483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46001.024278356483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46001.024278356483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46001.024278356483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46001.024278356483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46001.024278356483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46001.024278356483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46001.024278356483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46001.024278356483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46001.024278356483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46001.024278356483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46001.024278356483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46001.024278356483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46001.024278356483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46001.024278356483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46001.024278356483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46001.024278356483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46001.024278356483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46001.024278356483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46001.024278356483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46001.024278356483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46001.024278356483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46001.024278356483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46001.024278356483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46001.024278356483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46001.024278356483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46001.024278356483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46001.024278356483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46001.024278356483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46001.024278356483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46001.024278356483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46001.024278356483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46001.024278356483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46001.024278356483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46001.024278356483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46001.024278356483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46001.024278356483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46001.024278356483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46001.024278356483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46001.024278356483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46001.024278356483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46001.024278356483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46001.024278356483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46001.024278356483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46001.024278356483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46001.024278356483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46001.024278356483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46001.024278356483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46001.024278356483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46001.024278356483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46001.024278356483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46001.024278356483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46001.024278356483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46001.024278356483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46001.024278356483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46001.024278356483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46001.024278356483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46001.024278356483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46001.024278356483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46001.024278356483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46001.024278356483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46001.024278356483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46001.024278356483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46001.024278356483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46001.024278356483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46001.024278356483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46001.024278356483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46001.024278356483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46001.024278356483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46001.024278356483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46001.024278356483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46001.024278356483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46001.024278356483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46001.024278356483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46001.024278356483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46001.024278356483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46001.024278356483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46001.024278356483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46001.024278356483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46001.024278356483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46001.024278356483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46001.024278356483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46001.024278356483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46001.024278356483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46001.024278356483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46001.024278356483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46001.024278356483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46001.024278356483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46001.024278356483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46001.024278356483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46001.024278356483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46001.024278356483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46001.024278356483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46001.024278356483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46001.024278356483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46001.024278356483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46001.024278356483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46001.024278356483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46001.024278356483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46001.024278356483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46001.024278356483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46001.024278356483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46001.024278356483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46001.024278356483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46001.024278356483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46001.024278356483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46001.024278356483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46001.024278356483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46001.024278356483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46001.024278356483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46001.024278356483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46001.024278356483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46001.024278356483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46001.024278356483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46001.024278356483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46001.024278356483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46001.024278356483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46001.024278356483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46001.024278356483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46001.024278356483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46001.024278356483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46001.024278356483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46001.024278356483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46001.024278356483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46001.024278356483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46001.024278356483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46001.024278356483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46001.024278356483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46001.024278356483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46001.024278356483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46001.024278356483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46001.024278356483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46001.024278356483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46001.024278356483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46001.024278356483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46001.024278356483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46001.024278356483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46001.024278356483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46001.024278356483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46001.024278356483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46001.024278356483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46001.024278356483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46001.024278356483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46001.024278356483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46001.024278356483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46001.024278356483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46001.024278356483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46001.024278356483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46001.024278356483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46001.024278356483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46001.024278356483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46001.024278356483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46001.024278356483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46001.024278356483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46001.024278356483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46001.024278356483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46001.024278356483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46001.024278356483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46001.024278356483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46001.024278356483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46001.024278356483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46001.024278356483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46001.024278356483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46001.024278356483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46001.024278356483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46001.024278356483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46001.024278356483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46001.024278356483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46001.024278356483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46001.024278356483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46001.024278356483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46001.024278356483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46001.024278356483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46001.024278356483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46001.024278356483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46001.024278356483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46001.024278356483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46001.024278356483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46001.024278356483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46001.024278356483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46001.024278356483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46001.024278356483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46001.024278356483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46001.024278356483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46001.024278356483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46001.024278356483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46001.024278356483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46001.024278356483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46001.024278356483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46001.024278356483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46001.024278356483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46001.024278356483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46001.024278356483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46001.024278356483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46001.024278356483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46001.024278356483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46001.024278356483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46001.024278356483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46001.024278356483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46001.024278356483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46001.024278356483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46001.024278356483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46001.024278356483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46001.024278356483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46001.024278356483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46001.024278356483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46001.024278356483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46001.024278356483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46001.024278356483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46001.024278356483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46001.024278356483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46001.024278356483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46001.024278356483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46001.024278356483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46001.024278356483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46001.024278356483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46001.024278356483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46001.024278356483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46001.024278356483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46001.024278356483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46001.024278356483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46001.024278356483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46001.024278356483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46001.024278356483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46001.024278356483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46001.024278356483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46001.024278356483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46001.024278356483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46001.024278356483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46001.024278356483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46001.024278356483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46001.024278356483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46001.024278356483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46001.024278356483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46001.024278356483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46001.024278356483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46001.024278356483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46001.024278356483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46001.024278356483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46001.024278356483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46001.024278356483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46001.024278356483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46001.024278356483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46001.024278356483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46001.024278356483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46001.024278356483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46001.024278356483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46001.024278356483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46001.024278356483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46001.024278356483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46001.024278356483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46001.024278356483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46001.024278356483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46001.024278356483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46001.024278356483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46001.024278356483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46001.024278356483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46001.024278356483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46001.024278356483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46001.024278356483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46001.024278356483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46001.024278356483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46001.024278356483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46001.024278356483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46001.024278356483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46001.024278356483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46001.024278356483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46001.024278356483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46001.024278356483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46001.024278356483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46001.024278356483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46001.024278356483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46001.024278356483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46001.024278356483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46001.024278356483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46001.024278356483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46001.024278356483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46001.024278356483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46001.024278356483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46001.024278356483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46001.024278356483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46001.024278356483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46001.024278356483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46001.024278356483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46001.024278356483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46001.024278356483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46001.024278356483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46001.024278356483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46001.024278356483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46001.024278356483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46001.024278356483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46001.024278356483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46001.024278356483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46001.024278356483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46001.024278356483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46001.024278356483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46001.024278356483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46001.024278356483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46001.024278356483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46001.024278356483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46001.024278356483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46001.024278356483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46001.024278356483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46001.024278356483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46001.024278356483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46001.024278356483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46001.024278356483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46001.024278356483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46001.024278356483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46001.024278356483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46001.024278356483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46001.024278356483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46001.024278356483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46001.024278356483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46001.024278356483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46001.024278356483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46001.024278356483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46001.024278356483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46001.024278356483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46001.024278356483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46001.024278356483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46001.024278356483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46001.024278356483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46001.024278356483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46001.024278356483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46001.024278356483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46001.024278356483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46001.024278356483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46001.024278356483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46001.024278356483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46001.024278356483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46001.024278356483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46001.024278356483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46001.024278356483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46001.024278356483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46001.024278356483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46001.024278356483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46001.024278356483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46001.024278356483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46001.024278356483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46001.024278356483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46001.024278356483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46001.024278356483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46001.024278356483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46001.024278356483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46001.024278356483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46001.024278356483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46001.024278356483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46001.024278356483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46001.024278356483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46001.024278356483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46001.024278356483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46001.024278356483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46001.024278356483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46001.024278356483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46001.024278356483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46001.024278356483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46001.024278356483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46001.024278356483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46001.024278356483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46001.024278356483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46001.024278356483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46001.024278356483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46001.024278356483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46001.024278356483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46001.024278356483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46001.024278356483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46001.024278356483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46001.024278356483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46001.024278356483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46001.024278356483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46001.024278356483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46001.024278356483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46001.024278356483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46001.024278356483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46001.024278356483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46001.024278356483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46001.024278356483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46001.024278356483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46001.024278356483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46001.024278356483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46001.024278356483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297.54356076388649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2.230134837962396</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46001.024278356483</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40" ca="1" si="1">IFERROR(NOW()-F5,"")</f>
        <v>0.70604918981553055</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36984</v>
      </c>
      <c r="E6" s="90" t="s">
        <v>39106</v>
      </c>
      <c r="F6" s="91">
        <v>46000.935289351852</v>
      </c>
      <c r="G6" s="92">
        <f t="shared" ca="1" si="1"/>
        <v>8.8989004631002899E-2</v>
      </c>
      <c r="H6" s="91">
        <v>46000.558333333334</v>
      </c>
      <c r="I6" s="107" t="str">
        <f>IFERROR(VLOOKUP(D6,DB!A:F,6,0),"")</f>
        <v>SCECO</v>
      </c>
      <c r="J6" s="107" t="str">
        <f>IFERROR(VLOOKUP(D6,DB!A:G,7,0),"")</f>
        <v>Vandalized+Dead</v>
      </c>
      <c r="K6" s="93" t="s">
        <v>39131</v>
      </c>
      <c r="L6" s="87" t="str">
        <f>IFERROR(VLOOKUP(D6,DB!A:I,9,0),"")</f>
        <v>Latis</v>
      </c>
    </row>
    <row r="7" spans="1:16" ht="15" customHeight="1">
      <c r="A7" s="107" t="s">
        <v>39126</v>
      </c>
      <c r="B7" s="107" t="str">
        <f>IFERROR(VLOOKUP(D7,DB!A:K,11,0),"")</f>
        <v>R4</v>
      </c>
      <c r="C7" s="89">
        <v>1</v>
      </c>
      <c r="D7" s="87" t="s">
        <v>35887</v>
      </c>
      <c r="E7" s="90" t="s">
        <v>39106</v>
      </c>
      <c r="F7" s="91">
        <v>46000.733900462961</v>
      </c>
      <c r="G7" s="92">
        <f t="shared" ca="1" si="1"/>
        <v>0.29037789352150867</v>
      </c>
      <c r="H7" s="91">
        <v>46000.727962962963</v>
      </c>
      <c r="I7" s="107" t="str">
        <f>IFERROR(VLOOKUP(D7,DB!A:F,6,0),"")</f>
        <v>Generator-SG</v>
      </c>
      <c r="J7" s="107" t="str">
        <f>IFERROR(VLOOKUP(D7,DB!A:G,7,0),"")</f>
        <v>No BB Shifted</v>
      </c>
      <c r="K7" s="93" t="s">
        <v>39132</v>
      </c>
      <c r="L7" s="87" t="str">
        <f>IFERROR(VLOOKUP(D7,DB!A:I,9,0),"")</f>
        <v>Latis</v>
      </c>
    </row>
    <row r="8" spans="1:16">
      <c r="A8" s="107" t="s">
        <v>39126</v>
      </c>
      <c r="B8" s="107" t="str">
        <f>IFERROR(VLOOKUP(D8,DB!A:K,11,0),"")</f>
        <v>R4</v>
      </c>
      <c r="C8" s="89">
        <v>3</v>
      </c>
      <c r="D8" s="87" t="s">
        <v>35971</v>
      </c>
      <c r="E8" s="90" t="s">
        <v>39106</v>
      </c>
      <c r="F8" s="91"/>
      <c r="G8" s="92">
        <f t="shared" ca="1" si="1"/>
        <v>46001.024278356483</v>
      </c>
      <c r="H8" s="91">
        <v>46000.54583333333</v>
      </c>
      <c r="I8" s="107" t="str">
        <f>IFERROR(VLOOKUP(D8,DB!A:F,6,0),"")</f>
        <v>SCECO</v>
      </c>
      <c r="J8" s="107" t="str">
        <f>IFERROR(VLOOKUP(D8,DB!A:G,7,0),"")</f>
        <v>Dead+Good</v>
      </c>
      <c r="K8" s="93" t="s">
        <v>39133</v>
      </c>
      <c r="L8" s="87" t="str">
        <f>IFERROR(VLOOKUP(D8,DB!A:I,9,0),"")</f>
        <v>Latis</v>
      </c>
    </row>
    <row r="9" spans="1:16" ht="15" customHeight="1">
      <c r="A9" s="107" t="s">
        <v>39126</v>
      </c>
      <c r="B9" s="107" t="str">
        <f>IFERROR(VLOOKUP(D9,DB!A:K,11,0),"")</f>
        <v>R4</v>
      </c>
      <c r="C9" s="89">
        <v>1</v>
      </c>
      <c r="D9" s="87" t="s">
        <v>29641</v>
      </c>
      <c r="E9" s="90" t="s">
        <v>39106</v>
      </c>
      <c r="F9" s="91"/>
      <c r="G9" s="92">
        <f t="shared" ca="1" si="1"/>
        <v>46001.024278356483</v>
      </c>
      <c r="H9" s="91">
        <v>46000.455555555556</v>
      </c>
      <c r="I9" s="107" t="str">
        <f>IFERROR(VLOOKUP(D9,DB!A:F,6,0),"")</f>
        <v>SCECO</v>
      </c>
      <c r="J9" s="107" t="str">
        <f>IFERROR(VLOOKUP(D9,DB!A:G,7,0),"")</f>
        <v>Vandalized</v>
      </c>
      <c r="K9" s="93" t="s">
        <v>39131</v>
      </c>
      <c r="L9" s="87" t="str">
        <f>IFERROR(VLOOKUP(D9,DB!A:I,9,0),"")</f>
        <v>Latis</v>
      </c>
    </row>
    <row r="10" spans="1:16" ht="15" customHeight="1">
      <c r="A10" s="107" t="s">
        <v>39126</v>
      </c>
      <c r="B10" s="107" t="str">
        <f>IFERROR(VLOOKUP(D10,DB!A:K,11,0),"")</f>
        <v>R4</v>
      </c>
      <c r="C10" s="89">
        <v>1</v>
      </c>
      <c r="D10" s="87" t="s">
        <v>30313</v>
      </c>
      <c r="E10" s="90" t="s">
        <v>39106</v>
      </c>
      <c r="F10" s="91"/>
      <c r="G10" s="92">
        <f t="shared" ca="1" si="1"/>
        <v>46001.024278356483</v>
      </c>
      <c r="H10" s="91">
        <v>46000.575694444444</v>
      </c>
      <c r="I10" s="107" t="str">
        <f>IFERROR(VLOOKUP(D10,DB!A:F,6,0),"")</f>
        <v>SCECO</v>
      </c>
      <c r="J10" s="107" t="str">
        <f>IFERROR(VLOOKUP(D10,DB!A:G,7,0),"")</f>
        <v>Dead</v>
      </c>
      <c r="K10" s="93" t="s">
        <v>39131</v>
      </c>
      <c r="L10" s="87" t="str">
        <f>IFERROR(VLOOKUP(D10,DB!A:I,9,0),"")</f>
        <v>Latis</v>
      </c>
    </row>
    <row r="11" spans="1:16" ht="15" customHeight="1">
      <c r="A11" s="107" t="s">
        <v>39126</v>
      </c>
      <c r="B11" s="107" t="str">
        <f>IFERROR(VLOOKUP(D11,DB!A:K,11,0),"")</f>
        <v>R4</v>
      </c>
      <c r="C11" s="89">
        <v>1</v>
      </c>
      <c r="D11" s="87" t="s">
        <v>37521</v>
      </c>
      <c r="E11" s="90" t="s">
        <v>39106</v>
      </c>
      <c r="F11" s="91"/>
      <c r="G11" s="92">
        <f t="shared" ca="1" si="1"/>
        <v>46001.024278356483</v>
      </c>
      <c r="H11" s="91">
        <v>46000.566666666666</v>
      </c>
      <c r="I11" s="107" t="str">
        <f>IFERROR(VLOOKUP(D11,DB!A:F,6,0),"")</f>
        <v>SCECO</v>
      </c>
      <c r="J11" s="107" t="str">
        <f>IFERROR(VLOOKUP(D11,DB!A:G,7,0),"")</f>
        <v>Dead</v>
      </c>
      <c r="K11" s="93" t="s">
        <v>39131</v>
      </c>
      <c r="L11" s="87" t="str">
        <f>IFERROR(VLOOKUP(D11,DB!A:I,9,0),"")</f>
        <v>Latis</v>
      </c>
    </row>
    <row r="12" spans="1:16" ht="15" customHeight="1">
      <c r="A12" s="107" t="s">
        <v>39126</v>
      </c>
      <c r="B12" s="107" t="str">
        <f>IFERROR(VLOOKUP(D12,DB!A:K,11,0),"")</f>
        <v>R4</v>
      </c>
      <c r="C12" s="89">
        <v>1</v>
      </c>
      <c r="D12" s="87" t="s">
        <v>37399</v>
      </c>
      <c r="E12" s="90" t="s">
        <v>39106</v>
      </c>
      <c r="F12" s="91"/>
      <c r="G12" s="92">
        <f t="shared" ca="1" si="1"/>
        <v>46001.024278356483</v>
      </c>
      <c r="H12" s="91">
        <v>46000.444444444445</v>
      </c>
      <c r="I12" s="107" t="str">
        <f>IFERROR(VLOOKUP(D12,DB!A:F,6,0),"")</f>
        <v>SCECO</v>
      </c>
      <c r="J12" s="107" t="str">
        <f>IFERROR(VLOOKUP(D12,DB!A:G,7,0),"")</f>
        <v>Vandalized+Vandalized</v>
      </c>
      <c r="K12" s="93" t="s">
        <v>39131</v>
      </c>
      <c r="L12" s="87" t="str">
        <f>IFERROR(VLOOKUP(D12,DB!A:I,9,0),"")</f>
        <v>Latis</v>
      </c>
    </row>
    <row r="13" spans="1:16" ht="15" customHeight="1">
      <c r="A13" s="107" t="s">
        <v>39126</v>
      </c>
      <c r="B13" s="107" t="str">
        <f>IFERROR(VLOOKUP(D13,DB!A:K,11,0),"")</f>
        <v>R4</v>
      </c>
      <c r="C13" s="89">
        <v>1</v>
      </c>
      <c r="D13" s="87" t="s">
        <v>35950</v>
      </c>
      <c r="E13" s="90" t="s">
        <v>39106</v>
      </c>
      <c r="F13" s="91"/>
      <c r="G13" s="92">
        <f t="shared" ca="1" si="1"/>
        <v>46001.024278356483</v>
      </c>
      <c r="H13" s="91">
        <v>46000.472222222219</v>
      </c>
      <c r="I13" s="107" t="str">
        <f>IFERROR(VLOOKUP(D13,DB!A:F,6,0),"")</f>
        <v>SCECO</v>
      </c>
      <c r="J13" s="107" t="str">
        <f>IFERROR(VLOOKUP(D13,DB!A:G,7,0),"")</f>
        <v>Dead</v>
      </c>
      <c r="K13" s="93" t="s">
        <v>39131</v>
      </c>
      <c r="L13" s="87" t="str">
        <f>IFERROR(VLOOKUP(D13,DB!A:I,9,0),"")</f>
        <v>Latis</v>
      </c>
    </row>
    <row r="14" spans="1:16" ht="15" customHeight="1">
      <c r="A14" s="107" t="s">
        <v>39134</v>
      </c>
      <c r="B14" s="107" t="str">
        <f>IFERROR(VLOOKUP(D14,DB!A:K,11,0),"")</f>
        <v>R4</v>
      </c>
      <c r="C14" s="89">
        <v>1</v>
      </c>
      <c r="D14" s="87" t="s">
        <v>36539</v>
      </c>
      <c r="E14" s="90" t="s">
        <v>39106</v>
      </c>
      <c r="F14" s="91">
        <v>46001.012025462966</v>
      </c>
      <c r="G14" s="92">
        <f t="shared" ca="1" si="1"/>
        <v>1.2252893517143093E-2</v>
      </c>
      <c r="H14" s="91">
        <v>46000.68472222222</v>
      </c>
      <c r="I14" s="107" t="str">
        <f>IFERROR(VLOOKUP(D14,DB!A:F,6,0),"")</f>
        <v>Generator-SG</v>
      </c>
      <c r="J14" s="107" t="str">
        <f>IFERROR(VLOOKUP(D14,DB!A:G,7,0),"")</f>
        <v>NA</v>
      </c>
      <c r="K14" s="93" t="s">
        <v>39132</v>
      </c>
      <c r="L14" s="87" t="str">
        <f>IFERROR(VLOOKUP(D14,DB!A:I,9,0),"")</f>
        <v>Latis</v>
      </c>
    </row>
    <row r="15" spans="1:16" ht="15" customHeight="1">
      <c r="A15" s="107"/>
      <c r="B15" s="107" t="str">
        <f>IFERROR(VLOOKUP(D15,DB!A:K,11,0),"")</f>
        <v/>
      </c>
      <c r="C15" s="89"/>
      <c r="D15" s="87"/>
      <c r="E15" s="90"/>
      <c r="F15" s="91"/>
      <c r="G15" s="92">
        <f t="shared" ca="1" si="1"/>
        <v>46001.024278356483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46001.024278356483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46001.024278356483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46001.024278356483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46001.024278356483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46001.024278356483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46001.024278356483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46001.024278356483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46001.024278356483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46001.024278356483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46001.024278356483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46001.024278356483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46001.024278356483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46001.024278356483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46001.024278356483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46001.024278356483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46001.024278356483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46001.024278356483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46001.024278356483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46001.024278356483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46001.024278356483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46001.024278356483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46001.024278356483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46001.024278356483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46001.024278356483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46001.024278356483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46001.024278356483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46001.024278356483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46001.024278356483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46001.024278356483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46001.024278356483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46001.024278356483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46001.024278356483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46001.024278356483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46001.024278356483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46001.024278356483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46001.024278356483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46001.024278356483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46001.024278356483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46001.024278356483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46001.024278356483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46001.024278356483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46001.024278356483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46001.024278356483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46001.024278356483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46001.024278356483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46001.024278356483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46001.024278356483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46001.024278356483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46001.024278356483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46001.024278356483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46001.024278356483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46001.024278356483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46001.024278356483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46001.024278356483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46001.024278356483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46001.024278356483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46001.024278356483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46001.024278356483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46001.024278356483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46001.024278356483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46001.024278356483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46001.024278356483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46001.024278356483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46001.024278356483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46001.024278356483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46001.024278356483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46001.024278356483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46001.024278356483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46001.024278356483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46001.024278356483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46001.024278356483</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109.19221817129437</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74.835401041666046</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52.363167245370278</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19.650979745369114</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G8" ca="1" si="2">IFERROR(NOW()-F6,"")</f>
        <v>3.9167899305539322</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31">
        <f t="shared" ca="1" si="2"/>
        <v>2.5377893522090744E-2</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R5</v>
      </c>
      <c r="C8" s="37"/>
      <c r="D8" s="37" t="s">
        <v>38216</v>
      </c>
      <c r="E8" s="37"/>
      <c r="F8"/>
      <c r="G8" s="131">
        <f t="shared" ca="1" si="2"/>
        <v>46001.024278356483</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46001.024278356483</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46001.024278356483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46001.024278356483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46001.024278356483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46001.024278356483</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46001.024278356483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46001.024278356483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46001.024278356483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46001.024278356483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46001.024278356483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46001.024278356483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46001.024278356483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46001.024278356483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46001.024278356483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46001.024278356483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46001.024278356483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46001.024278356483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46001.024278356483</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0.21572511574049713</v>
      </c>
      <c r="H2" s="117">
        <v>46000.762835648151</v>
      </c>
      <c r="I2" s="115" t="str">
        <f>IFERROR(VLOOKUP(D2,DB!A:F,6,0),"")</f>
        <v>SCECO</v>
      </c>
      <c r="J2" s="115" t="str">
        <f>IFERROR(VLOOKUP(D2,DB!A:G,7,0),"")</f>
        <v>Dead</v>
      </c>
      <c r="K2" s="118" t="s">
        <v>39147</v>
      </c>
      <c r="L2" s="133" t="str">
        <f>IFERROR(VLOOKUP(D2,DB!A:I,9,0),"")</f>
        <v>Latis</v>
      </c>
    </row>
    <row r="3" spans="1:16382" ht="31.5" customHeight="1">
      <c r="A3" s="114"/>
      <c r="B3" s="115" t="str">
        <f>IFERROR(VLOOKUP(D3,DB!A:K,11,0),"")</f>
        <v>R6</v>
      </c>
      <c r="C3" s="116"/>
      <c r="D3" s="115" t="s">
        <v>36052</v>
      </c>
      <c r="E3" s="138"/>
      <c r="F3" s="117"/>
      <c r="G3" s="72">
        <f t="shared" ca="1" si="0"/>
        <v>46001.024278356483</v>
      </c>
      <c r="H3" s="117"/>
      <c r="I3" s="115" t="str">
        <f>IFERROR(VLOOKUP(D3,DB!A:F,6,0),"")</f>
        <v>SCECO</v>
      </c>
      <c r="J3" s="115" t="str">
        <f>IFERROR(VLOOKUP(D3,DB!A:G,7,0),"")</f>
        <v xml:space="preserve">Weak </v>
      </c>
      <c r="K3" s="118"/>
      <c r="L3" s="133" t="str">
        <f>IFERROR(VLOOKUP(D3,DB!A:I,9,0),"")</f>
        <v>Latis</v>
      </c>
    </row>
    <row r="4" spans="1:16382" ht="31.5" customHeight="1">
      <c r="A4" s="114"/>
      <c r="B4" s="115" t="str">
        <f>IFERROR(VLOOKUP(D4,DB!A:K,11,0),"")</f>
        <v/>
      </c>
      <c r="C4" s="116"/>
      <c r="D4" s="115"/>
      <c r="E4" s="138"/>
      <c r="F4" s="117"/>
      <c r="G4" s="72">
        <f t="shared" ca="1" si="0"/>
        <v>46001.024278356483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46001.024278356483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46001.024278356483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46001.024278356483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46001.024278356483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46001.024278356483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46001.024278356483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46001.024278356483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46001.024278356483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46001.024278356483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46001.024278356483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46001.024278356483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46001.024278356483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46001.024278356483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46001.024278356483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46001.024278356483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46001.024278356483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46001.024278356483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46001.024278356483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46001.024278356483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46001.024278356483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46001.024278356483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46001.024278356483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46001.024278356483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46001.024278356483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46001.024278356483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46001.024278356483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46001.024278356483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46001.024278356483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46001.024278356483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46001.024278356483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46001.024278356483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46001.024278356483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46001.024278356483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46001.024278356483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46001.024278356483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46001.024278356483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46001.024278356483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46001.024278356483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46001.024278356483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46001.024278356483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46001.024278356483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46001.024278356483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46001.024278356483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46001.024278356483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46001.024278356483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46001.024278356483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46001.024278356483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46001.024278356483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46001.024278356483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46001.024278356483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46001.024278356483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46001.024278356483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46001.024278356483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46001.024278356483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46001.024278356483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46001.024278356483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46001.024278356483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46001.024278356483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46001.024278356483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46001.024278356483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46001.024278356483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46001.024278356483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46001.024278356483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46001.024278356483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46001.024278356483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46001.024278356483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46001.024278356483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46001.024278356483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46001.024278356483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46001.024278356483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46001.024278356483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46001.024278356483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46001.024278356483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46001.024278356483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46001.024278356483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46001.024278356483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46001.024278356483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46001.024278356483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46001.024278356483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46001.024278356483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46001.024278356483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46001.024278356483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46001.024278356483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46001.024278356483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46001.024278356483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46001.024278356483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46001.024278356483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46001.024278356483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46001.024278356483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46001.024278356483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46001.024278356483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46001.024278356483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46001.024278356483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46001.024278356483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46001.024278356483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46001.024278356483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46001.024278356483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46001.024278356483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46001.024278356483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46001.024278356483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46001.024278356483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46001.024278356483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46001.024278356483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46001.024278356483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46001.024278356483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46001.024278356483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46001.024278356483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46001.024278356483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46001.024278356483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46001.024278356483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46001.024278356483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46001.024278356483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46001.024278356483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46001.024278356483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46001.024278356483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46001.024278356483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46001.024278356483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46001.024278356483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46001.024278356483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46001.024278356483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46001.024278356483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46001.024278356483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46001.024278356483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46001.024278356483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46001.024278356483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46001.024278356483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46001.024278356483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46001.024278356483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46001.024278356483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46001.024278356483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46001.024278356483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46001.024278356483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46001.024278356483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46001.024278356483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46001.024278356483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46001.024278356483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46001.024278356483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46001.024278356483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46001.024278356483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46001.024278356483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46001.024278356483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46001.024278356483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46001.024278356483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46001.024278356483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46001.024278356483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46001.024278356483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46001.024278356483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46001.024278356483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46001.024278356483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46001.024278356483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46001.024278356483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46001.024278356483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46001.024278356483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46001.024278356483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46001.024278356483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46001.024278356483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46001.024278356483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46001.024278356483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46001.024278356483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46001.024278356483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46001.024278356483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46001.024278356483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46001.024278356483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46001.024278356483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46001.024278356483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46001.024278356483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46001.024278356483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46001.024278356483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46001.024278356483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46001.024278356483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46001.024278356483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46001.024278356483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46001.024278356483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46001.024278356483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46001.024278356483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46001.024278356483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46001.024278356483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46001.024278356483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46001.024278356483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46001.024278356483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46001.024278356483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46001.024278356483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46001.024278356483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46001.024278356483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46001.024278356483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46001.024278356483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46001.024278356483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46001.024278356483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46001.024278356483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46001.024278356483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46001.024278356483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46001.024278356483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46001.024278356483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46001.024278356483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46001.024278356483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46001.024278356483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46001.024278356483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46001.024278356483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46001.024278356483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46001.024278356483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46001.024278356483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46001.024278356483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46001.024278356483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46001.024278356483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46001.024278356483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46001.024278356483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46001.024278356483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46001.024278356483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46001.024278356483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46001.024278356483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46001.024278356483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46001.024278356483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46001.024278356483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46001.024278356483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46001.024278356483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46001.024278356483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46001.024278356483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46001.024278356483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46001.024278356483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46001.024278356483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46001.024278356483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46001.024278356483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46001.024278356483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46001.024278356483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46001.024278356483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46001.024278356483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46001.024278356483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46001.024278356483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46001.024278356483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46001.024278356483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46001.024278356483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46001.024278356483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46001.024278356483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46001.024278356483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46001.024278356483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46001.024278356483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46001.024278356483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46001.024278356483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46001.024278356483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46001.024278356483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46001.024278356483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46001.024278356483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46001.024278356483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46001.024278356483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46001.024278356483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46001.024278356483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46001.024278356483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46001.024278356483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46001.024278356483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46001.024278356483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46001.024278356483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46001.024278356483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46001.024278356483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46001.024278356483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46001.024278356483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46001.024278356483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46001.024278356483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46001.024278356483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46001.024278356483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46001.024278356483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46001.024278356483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46001.024278356483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46001.024278356483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46001.024278356483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46001.024278356483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46001.024278356483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46001.024278356483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46001.024278356483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46001.024278356483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46001.024278356483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46001.024278356483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46001.024278356483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46001.024278356483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46001.024278356483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46001.024278356483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46001.024278356483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46001.024278356483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46001.024278356483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46001.024278356483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46001.024278356483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46001.024278356483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46001.024278356483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46001.024278356483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46001.024278356483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46001.024278356483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46001.024278356483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46001.024278356483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46001.024278356483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46001.024278356483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46001.024278356483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46001.024278356483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46001.024278356483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46001.024278356483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46001.024278356483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46001.024278356483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46001.024278356483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46001.024278356483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46001.024278356483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46001.024278356483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46001.024278356483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46001.024278356483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46001.024278356483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46001.024278356483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46001.024278356483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46001.024278356483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46001.024278356483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46001.024278356483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46001.024278356483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46001.024278356483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46001.024278356483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46001.024278356483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46001.024278356483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46001.024278356483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46001.024278356483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46001.024278356483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46001.024278356483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46001.024278356483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46001.024278356483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46001.024278356483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46001.024278356483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46001.024278356483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46001.024278356483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46001.024278356483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46001.024278356483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46001.024278356483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46001.024278356483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46001.024278356483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46001.024278356483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46001.024278356483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46001.024278356483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46001.024278356483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46001.024278356483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46001.024278356483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46001.024278356483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46001.024278356483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46001.024278356483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46001.024278356483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46001.024278356483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46001.024278356483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46001.024278356483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46001.024278356483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46001.024278356483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46001.024278356483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46001.024278356483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46001.024278356483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46001.024278356483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46001.024278356483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46001.024278356483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46001.024278356483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46001.024278356483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46001.024278356483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46001.024278356483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46001.024278356483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46001.024278356483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46001.024278356483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46001.024278356483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46001.024278356483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46001.024278356483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46001.024278356483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46001.024278356483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46001.024278356483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46001.024278356483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46001.024278356483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46001.024278356483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46001.024278356483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46001.024278356483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46001.024278356483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46001.024278356483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46001.024278356483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46001.024278356483</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46001.024278356483</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2025-12-09T21:34:58Z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